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26"/>
  </bookViews>
  <sheets>
    <sheet name="路基协作队伍招标清单" sheetId="35" r:id="rId1"/>
  </sheets>
  <externalReferences>
    <externalReference r:id="rId2"/>
    <externalReference r:id="rId3"/>
  </externalReferences>
  <definedNames>
    <definedName name="_xlnm._FilterDatabase" localSheetId="0" hidden="1">路基协作队伍招标清单!$A$5:$FE$157</definedName>
    <definedName name="ASDFT">#REF!</definedName>
    <definedName name="bb">#REF!</definedName>
    <definedName name="CVBY">#REF!</definedName>
    <definedName name="DSF">#REF!</definedName>
    <definedName name="iiii" hidden="1">#REF!</definedName>
    <definedName name="JIAN">#REF!</definedName>
    <definedName name="LYP">#REF!</definedName>
    <definedName name="Print_Area_MI">#REF!</definedName>
    <definedName name="_xlnm.Print_Titles">#REF!</definedName>
    <definedName name="qwer">#REF!</definedName>
    <definedName name="qwerrt">#REF!</definedName>
    <definedName name="UFPrn20040706104006">#REF!</definedName>
    <definedName name="UFPrn20040709155637">#REF!</definedName>
    <definedName name="UFPrn20040713122102">#REF!</definedName>
    <definedName name="UFPrn20040713122133">#REF!</definedName>
    <definedName name="UFPrn20040713122149">#REF!</definedName>
    <definedName name="UFPrn20040713122202">#REF!</definedName>
    <definedName name="UFPrn20040713122215">#REF!</definedName>
    <definedName name="UFPrn20040713122236">#REF!</definedName>
    <definedName name="UFPrn20040713122302">#REF!</definedName>
    <definedName name="UIO">#REF!</definedName>
    <definedName name="XLRPARAMS_GCMC" hidden="1">[1]XLR_NoRangeSheet!$B$6</definedName>
    <definedName name="的vf">#REF!</definedName>
    <definedName name="电力电信及路灯工程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给水工程">#REF!,#REF!,#REF!,#REF!,#REF!,#REF!,#REF!,#REF!,#REF!,#REF!,#REF!,#REF!,#REF!,#REF!,#REF!,#REF!,#REF!</definedName>
    <definedName name="好">#REF!</definedName>
    <definedName name="核减">#REF!</definedName>
    <definedName name="红色单元格求和">#VALUE!</definedName>
    <definedName name="黄色单元格求和">#VALUE!</definedName>
    <definedName name="汇率">#REF!</definedName>
    <definedName name="绿化给水工程">#REF!,#REF!,#REF!,#REF!,#REF!,#REF!,#REF!,#REF!,#REF!,#REF!,#REF!,#REF!,#REF!,#REF!,#REF!,#REF!,#REF!,#REF!,#REF!,#REF!,#REF!,#REF!,#REF!,#REF!,#REF!,#REF!,#REF!,#REF!,#REF!,#REF!,#REF!,#REF!,#REF!,#REF!</definedName>
    <definedName name="排水工程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审核增减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6">#REF!</definedName>
    <definedName name="生产期7">#REF!</definedName>
    <definedName name="生产期8">#REF!</definedName>
    <definedName name="生产期9">#REF!</definedName>
    <definedName name="通道">#REF!</definedName>
    <definedName name="通用项目">#REF!,#REF!,#REF!,#REF!,#REF!,#REF!,#REF!,#REF!,#REF!,#REF!,#REF!,#REF!,#REF!,#REF!,#REF!</definedName>
    <definedName name="我">#REF!</definedName>
    <definedName name="전">#REF!</definedName>
    <definedName name="주택사업본부">#REF!</definedName>
    <definedName name="철구사업본부">#REF!</definedName>
    <definedName name="aa">[2]XL4Poppy!$C$39</definedName>
    <definedName name="_xlnm.Print_Titles" localSheetId="0">路基协作队伍招标清单!$1:$6</definedName>
    <definedName name="_xlnm.Print_Area" localSheetId="0">路基协作队伍招标清单!$A$1:$L$157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<sst xmlns="http://schemas.openxmlformats.org/spreadsheetml/2006/main" count="700" uniqueCount="361">
  <si>
    <t>福银高速积善出入口工程路基协作队伍工程量清单</t>
  </si>
  <si>
    <t>10*25</t>
  </si>
  <si>
    <t>4*25</t>
  </si>
  <si>
    <t xml:space="preserve">                                                                                  货币单位：人民币(元）</t>
  </si>
  <si>
    <t>子目号</t>
  </si>
  <si>
    <t>子目名称</t>
  </si>
  <si>
    <t>单位</t>
  </si>
  <si>
    <t>数量</t>
  </si>
  <si>
    <t>计量规则</t>
  </si>
  <si>
    <t>费用组成</t>
  </si>
  <si>
    <t>工作内容</t>
  </si>
  <si>
    <t>综合单价
（不含税）</t>
  </si>
  <si>
    <t>综合单价</t>
  </si>
  <si>
    <t>甲供材料允许损耗率</t>
  </si>
  <si>
    <t>合价</t>
  </si>
  <si>
    <t>备注</t>
  </si>
  <si>
    <t>10=8*4</t>
  </si>
  <si>
    <t>一</t>
  </si>
  <si>
    <t>积善出入口工程</t>
  </si>
  <si>
    <t>二</t>
  </si>
  <si>
    <t>清单  第100章  总 则</t>
  </si>
  <si>
    <t>102-3</t>
  </si>
  <si>
    <t>安全生产费</t>
  </si>
  <si>
    <t>总额</t>
  </si>
  <si>
    <t>103</t>
  </si>
  <si>
    <t>临时工程与设施</t>
  </si>
  <si>
    <t>103-1</t>
  </si>
  <si>
    <t>临时道路修建、养护及临时占地</t>
  </si>
  <si>
    <t>m</t>
  </si>
  <si>
    <t>新建便道1.5km，双向2车道，路面宽5m，面层采用碎石路面，底下1m为换填片石，该项单价临时占地费用。200章单价包含临时供电设施架设、维护与拆除</t>
  </si>
  <si>
    <t>施工便涵（φ1000混凝土管）</t>
  </si>
  <si>
    <t>105</t>
  </si>
  <si>
    <t>施工标准化</t>
  </si>
  <si>
    <t>105-1</t>
  </si>
  <si>
    <t>项目驻地建设</t>
  </si>
  <si>
    <t>工期12个月，收尾6个月，建设面积800m2</t>
  </si>
  <si>
    <t>105-3</t>
  </si>
  <si>
    <t>小型构件预制场</t>
  </si>
  <si>
    <t>与刚进场合并占地2000m2，现按照1000m2考虑，面层硬化10cm</t>
  </si>
  <si>
    <t>三</t>
  </si>
  <si>
    <t>清单  第200章  路 基</t>
  </si>
  <si>
    <t>202</t>
  </si>
  <si>
    <t>场地清理</t>
  </si>
  <si>
    <t>202-2</t>
  </si>
  <si>
    <t>挖除旧路面</t>
  </si>
  <si>
    <t>-a</t>
  </si>
  <si>
    <t>挖水泥混凝土路面</t>
  </si>
  <si>
    <t>m3</t>
  </si>
  <si>
    <t>953.832</t>
  </si>
  <si>
    <t>按照技术交底量计量，但不得超过设计数量。</t>
  </si>
  <si>
    <t>单价包含全部费用</t>
  </si>
  <si>
    <t>机械破碎拆除、运至指定弃土场、清理场地、平整。</t>
  </si>
  <si>
    <t>-c</t>
  </si>
  <si>
    <t>挖碎石基层</t>
  </si>
  <si>
    <t>650.895</t>
  </si>
  <si>
    <t>-d</t>
  </si>
  <si>
    <t>铣刨旧水泥路面2cm</t>
  </si>
  <si>
    <t>m2</t>
  </si>
  <si>
    <t>依据图纸所示位置和断面尺寸，分不同类型，按平方米为单位进行计量</t>
  </si>
  <si>
    <t>包括安全布控、铣刨机铣刨旧路面、山猫清扫工作面、人工再次清理工作面以及其他根据现场实际情况所需的附加工序等</t>
  </si>
  <si>
    <t>-e</t>
  </si>
  <si>
    <t>铣刨旧水泥砼桥面铺装3cm</t>
  </si>
  <si>
    <t>202-3</t>
  </si>
  <si>
    <t>拆除结构物</t>
  </si>
  <si>
    <t>-b</t>
  </si>
  <si>
    <t>混凝土结构</t>
  </si>
  <si>
    <t>按拆除构筑物实际尺寸体积计算</t>
  </si>
  <si>
    <t>金属结构</t>
  </si>
  <si>
    <t>-d-1</t>
  </si>
  <si>
    <t>拆除波形梁护栏</t>
  </si>
  <si>
    <t>按拆除构筑物实际尺寸长度计算</t>
  </si>
  <si>
    <t>拆除及废料装车，场地清理等全部工序的工作。</t>
  </si>
  <si>
    <t>-d-2</t>
  </si>
  <si>
    <t>拆除隔离栅</t>
  </si>
  <si>
    <t>203</t>
  </si>
  <si>
    <t>挖方路基</t>
  </si>
  <si>
    <t>203-1</t>
  </si>
  <si>
    <t>路基挖方</t>
  </si>
  <si>
    <t>挖土方</t>
  </si>
  <si>
    <t>按设计图示开挖断面尺寸体积计算</t>
  </si>
  <si>
    <t>施工准备、就位、开挖工作面、挖、卸，土方堆放、整修，修整、清理工作面等全部工作内容。</t>
  </si>
  <si>
    <t>自卸汽车清表土运输距离5km以内</t>
  </si>
  <si>
    <t>土方每增运1公里</t>
  </si>
  <si>
    <t>自卸汽车清表土运输增运3km</t>
  </si>
  <si>
    <t>挖石方</t>
  </si>
  <si>
    <t>施工准备；挖掘机就位、炮筒配合开挖，修整边坡、清理工作面等全部工作内容。</t>
  </si>
  <si>
    <t>石方每增运1公里</t>
  </si>
  <si>
    <t>km</t>
  </si>
  <si>
    <t>204</t>
  </si>
  <si>
    <t>填方路基</t>
  </si>
  <si>
    <t>204-1</t>
  </si>
  <si>
    <t>路基填筑（包括填前压实）</t>
  </si>
  <si>
    <t>利用土方</t>
  </si>
  <si>
    <t>按照设计图示压实后断面尺寸体积计算</t>
  </si>
  <si>
    <t>施工准备，原地面清表、填前压实、分层填筑、整平、翻晒、洒水、压实，排水；路面及边坡修整、清理余土等全部工作内容。</t>
  </si>
  <si>
    <t>利用石方</t>
  </si>
  <si>
    <t>按照设计断面压实后体积计算</t>
  </si>
  <si>
    <t>原地面清表、解小并分层摊平、碾压、压路机压实、修整路堤边坡及路面，洒水等。</t>
  </si>
  <si>
    <t>借土填方（上路床回填砂性土）</t>
  </si>
  <si>
    <t>按照设计图示压实断面尺寸计算</t>
  </si>
  <si>
    <t>按路基横断面计算,施工过程中依规范要求增加的填宽不计，但不得超过现场技术交底和设计量。</t>
  </si>
  <si>
    <t>-h</t>
  </si>
  <si>
    <t>结构物台背回填</t>
  </si>
  <si>
    <t>-h-1</t>
  </si>
  <si>
    <t>桥头台背回填透水性材料</t>
  </si>
  <si>
    <t>机械进出场、配合卸料、杂物清理，基底清理、场地内排水、分层摊铺、整平、碾压夯实，场地内倒运，现场清理等相关工作内容</t>
  </si>
  <si>
    <t>-i</t>
  </si>
  <si>
    <t>锥坡及台前溜坡填土</t>
  </si>
  <si>
    <t>-i-1</t>
  </si>
  <si>
    <t>挡墙锥坡填土</t>
  </si>
  <si>
    <t>按照实际完成的设计图示范围以内压实断面尺寸，以体积计算</t>
  </si>
  <si>
    <t>放样、台阶开挖、运弃、选料、装车、运输1km以内、摊平、压实、检测、按设计超填、边坡修整、临时排水，工完场清，安全文明施工措施等相关的一切工作。</t>
  </si>
  <si>
    <t>-i-2</t>
  </si>
  <si>
    <t>桥台锥坡填砂砾土</t>
  </si>
  <si>
    <t>205</t>
  </si>
  <si>
    <t>特殊地区路基处理</t>
  </si>
  <si>
    <t>205-1</t>
  </si>
  <si>
    <t>软土路基处理</t>
  </si>
  <si>
    <t>垫层</t>
  </si>
  <si>
    <t>-c-6</t>
  </si>
  <si>
    <t>粘土隔水层</t>
  </si>
  <si>
    <t>按设计图示压实断面尺寸计算</t>
  </si>
  <si>
    <t>装、运、铺筑、整平、分层碾压等全部工序。</t>
  </si>
  <si>
    <t>土工合成材料</t>
  </si>
  <si>
    <t>-d-3</t>
  </si>
  <si>
    <t>双向土工格栅（抗拉强度≥50KN/m）</t>
  </si>
  <si>
    <t>按设计平面面积计算，不考虑拼接/搭接</t>
  </si>
  <si>
    <t>单价包含除土工格栅材料费以外的全部费用</t>
  </si>
  <si>
    <t>整平路基、挖填锚固沟、铺设、缝合搭接、锚固土工布等全部工序。</t>
  </si>
  <si>
    <t>-d-4</t>
  </si>
  <si>
    <t>土工格室</t>
  </si>
  <si>
    <t>39766</t>
  </si>
  <si>
    <t>整平路基、挖填锚固沟、铺设、缝合、锚固土工布等全部工序。</t>
  </si>
  <si>
    <t>铺设土工格室</t>
  </si>
  <si>
    <t>-o</t>
  </si>
  <si>
    <t>压实（大吨位压路机碾压25t）</t>
  </si>
  <si>
    <t>按实际完成不超过设计数量计</t>
  </si>
  <si>
    <t>机械进出场、转场、就位及移位、按技术交底规定进行碾压至满足设计要求（至少碾压20遍）、碾压后配合检测等</t>
  </si>
  <si>
    <t>-p</t>
  </si>
  <si>
    <t>补强冲击碾压</t>
  </si>
  <si>
    <t>205-9</t>
  </si>
  <si>
    <t>低填浅挖路基处理</t>
  </si>
  <si>
    <t>换填透水性材料（包括填前压实）</t>
  </si>
  <si>
    <t>205-10</t>
  </si>
  <si>
    <t>填方地段不良地基处理</t>
  </si>
  <si>
    <t>205-11</t>
  </si>
  <si>
    <t>碎石盲沟</t>
  </si>
  <si>
    <t>碎石盲沟400*400mm（含无纺土工布250g/m
2）</t>
  </si>
  <si>
    <t>以图纸设计数量计。</t>
  </si>
  <si>
    <t>沟槽土方挖运，垫层填筑压实、渗水土工布包裹砂砾石填筑、出水口砌筑、回填。甲供料的领用、装运卸，不计增运费。</t>
  </si>
  <si>
    <t>碎石盲沟600*600mm</t>
  </si>
  <si>
    <t>碎石盲沟500*400mm</t>
  </si>
  <si>
    <t>弃土场渗沟（含土工布，φ20cm带孔PVC管）</t>
  </si>
  <si>
    <t>弃土场碎石盲沟（含土工布，φ10cm带孔PVC管）</t>
  </si>
  <si>
    <t>207</t>
  </si>
  <si>
    <t>坡面排水</t>
  </si>
  <si>
    <t>207-2</t>
  </si>
  <si>
    <t>排水沟</t>
  </si>
  <si>
    <t>M7.5浆砌片石（弃土场）</t>
  </si>
  <si>
    <t>按设计图示尺寸计算圬工体积</t>
  </si>
  <si>
    <t>单价包含除水泥外的全部费用</t>
  </si>
  <si>
    <t>沟槽开挖，垫层铺筑、压实，石料选择、整修、清洗，砂浆拌和、运输，砌筑、勾缝、安泄水孔、设置变形缝、 养护，回填、夯实等全部工序。</t>
  </si>
  <si>
    <t>现场片石利用开采出来的石料</t>
  </si>
  <si>
    <t>C20现浇混凝土(改渠)</t>
  </si>
  <si>
    <t>按设计断面尺寸及实际量测长度计算的体积计量。挖基、回填、反滤层、伸缩缝、
泄水管等工作内容已含在单价内，不另
行计量。</t>
  </si>
  <si>
    <t>单价包含除砼以外的全部费用</t>
  </si>
  <si>
    <t>放样、挖沟、清底、安拆模板、浇注砼、养护、材料水平20m内转运，工完场清，安全文明施工措施等相关的
一切工作。</t>
  </si>
  <si>
    <t>207-4</t>
  </si>
  <si>
    <t>跌水与急流槽</t>
  </si>
  <si>
    <t>现浇混凝土</t>
  </si>
  <si>
    <t>-c-1</t>
  </si>
  <si>
    <t>C25现浇混凝土（路堤边坡流水槽、检修踏步）</t>
  </si>
  <si>
    <t>-c-2</t>
  </si>
  <si>
    <t>C20现浇混凝土（急流槽）</t>
  </si>
  <si>
    <t>-c-3</t>
  </si>
  <si>
    <t>砂砾垫层</t>
  </si>
  <si>
    <t>-c-4</t>
  </si>
  <si>
    <t>沥青麻絮沉降缝</t>
  </si>
  <si>
    <t>沉降分施工以及未完成该项工作的所有内容。</t>
  </si>
  <si>
    <t>-c-5</t>
  </si>
  <si>
    <t>C20现浇混凝土（流水槽、消力池）</t>
  </si>
  <si>
    <t>C25砼预制消力池盖板</t>
  </si>
  <si>
    <t>场地平整，模板清理、涂油、安装，钢筋下料、加工、绑扎、安装、砼浇注、振动、养护。</t>
  </si>
  <si>
    <t>-c-7</t>
  </si>
  <si>
    <t>C25现浇砼台帽</t>
  </si>
  <si>
    <t>按设计图示圬工尺寸体积计算</t>
  </si>
  <si>
    <t>搭拆施工支架、脚手架、模板安、拆，模板涂脱模剂，砼灌注、振捣、养护、修饰、凿毛等全部工序。</t>
  </si>
  <si>
    <t>-c-8</t>
  </si>
  <si>
    <t>水沟盖板预制钢筋HPB300</t>
  </si>
  <si>
    <t>kg</t>
  </si>
  <si>
    <t>按照钢筋设计重量计算，不计搭接、损耗</t>
  </si>
  <si>
    <t>单价包含除钢筋及钢筋加工、制作外的全部费用</t>
  </si>
  <si>
    <t>卸车、除锈、焊接及绑扎、安放、定位、校正安装成型；含运输及装卸车等全部工作内容。</t>
  </si>
  <si>
    <t>-c-9</t>
  </si>
  <si>
    <t>水沟盖板预制钢筋HRB400</t>
  </si>
  <si>
    <t>208</t>
  </si>
  <si>
    <t>护坡、护面墙</t>
  </si>
  <si>
    <t>208-3</t>
  </si>
  <si>
    <t>浆砌片石护坡</t>
  </si>
  <si>
    <t>满铺浆砌片石护坡</t>
  </si>
  <si>
    <t>-a-1</t>
  </si>
  <si>
    <t>M7.5浆砌片石锥坡及锥坡基础</t>
  </si>
  <si>
    <t>-a-2</t>
  </si>
  <si>
    <t>砂垫层</t>
  </si>
  <si>
    <t>208-4</t>
  </si>
  <si>
    <t>混凝土护坡</t>
  </si>
  <si>
    <t>C20现浇混凝土骨架护坡</t>
  </si>
  <si>
    <t>按照实际施工的设计体积计算</t>
  </si>
  <si>
    <t>单价包含除砼外的全部费用</t>
  </si>
  <si>
    <t>坡面基槽开挖及回填，脚手架搭拆，模板制安拆，混凝土浇筑及养护，收面及修面，反滤层或垫层铺设，变形缝、泄水管(孔)设置等全部工序的工作。</t>
  </si>
  <si>
    <t>C25混凝土预制件骨架护坡</t>
  </si>
  <si>
    <t>M7.5浆砌片石</t>
  </si>
  <si>
    <t>按实际施工圬工尺寸计算体积</t>
  </si>
  <si>
    <t>坡面清理，垫层铺筑，搭拆跳板、挂线、找平、选修片石、砂浆拌和、运输，砌筑、勾缝、养生等全部工序。</t>
  </si>
  <si>
    <t>-f</t>
  </si>
  <si>
    <t>C25混凝土预制块压顶、铺砌、护脚、镶边、挡水埂</t>
  </si>
  <si>
    <t>按设计图示混凝土预制件圬工体积计算</t>
  </si>
  <si>
    <t>单价包含除预制构件及砂浆以外的全部费用</t>
  </si>
  <si>
    <t>坡面清理，垫层铺筑，搭拆脚手架、挂线、找平、砂浆拌和、运输，砌筑、勾缝、安泄水孔、设变形缝，养护、场地清理等全部工序。</t>
  </si>
  <si>
    <t>-g</t>
  </si>
  <si>
    <t>HPB300</t>
  </si>
  <si>
    <t>M10水泥砂浆垫层</t>
  </si>
  <si>
    <t>单价包含除水泥以外的全部费用</t>
  </si>
  <si>
    <t>分层推平、铺筑、洒水、碾压，整平、排水等全部工作内容。</t>
  </si>
  <si>
    <t>植草挂无纺土工布30g/m2</t>
  </si>
  <si>
    <t>按照实际施工的设计平方计算</t>
  </si>
  <si>
    <t>清理整平路基、铺设土工布/土工膜、缝合及锚固土工
布等全部工序。</t>
  </si>
  <si>
    <t>-j</t>
  </si>
  <si>
    <t>植草挂铁丝网</t>
  </si>
  <si>
    <t>铁丝网铺设、固定、绑扎、搭接等全部工序。</t>
  </si>
  <si>
    <t>-k</t>
  </si>
  <si>
    <t>复合土工膜防水层(400g/m2)</t>
  </si>
  <si>
    <t>-l</t>
  </si>
  <si>
    <t>挖基土方</t>
  </si>
  <si>
    <t>暂时按照20km考虑</t>
  </si>
  <si>
    <t>-m</t>
  </si>
  <si>
    <t>挖基石方</t>
  </si>
  <si>
    <t>按设计图示开挖断面尺寸天然密实方计算</t>
  </si>
  <si>
    <t>挖掘机就位、开辟工作面、挖石方、装车、移动位置、推土机清理余土、卸土，空回、清理工作面、便道修整、取、弃土场整理等全部工作内容</t>
  </si>
  <si>
    <t>-n</t>
  </si>
  <si>
    <t>路堤边沟跨沟搭板</t>
  </si>
  <si>
    <t>-n-1</t>
  </si>
  <si>
    <t>C25砼盖板</t>
  </si>
  <si>
    <r>
      <rPr>
        <sz val="10"/>
        <color rgb="FF000000"/>
        <rFont val="宋体"/>
        <charset val="0"/>
      </rPr>
      <t>场地平整，模板清理、</t>
    </r>
    <r>
      <rPr>
        <sz val="10"/>
        <color rgb="FFFF0000"/>
        <rFont val="宋体"/>
        <charset val="0"/>
      </rPr>
      <t>涂油防水</t>
    </r>
    <r>
      <rPr>
        <sz val="10"/>
        <color rgb="FF000000"/>
        <rFont val="宋体"/>
        <charset val="0"/>
      </rPr>
      <t>、安装，钢筋下料、加工、绑扎、安装、砼浇注、振动、养护。</t>
    </r>
  </si>
  <si>
    <t>-n-2</t>
  </si>
  <si>
    <t>-n-3</t>
  </si>
  <si>
    <t>HRB400</t>
  </si>
  <si>
    <t>-n-4</t>
  </si>
  <si>
    <t>油毛毡</t>
  </si>
  <si>
    <t>铺接、搭设等为完成此项工作的全部工作内容。</t>
  </si>
  <si>
    <t>路堑边坡检修踏步钢管扶手</t>
  </si>
  <si>
    <t>-o-1</t>
  </si>
  <si>
    <t>镀锌钢管扶手</t>
  </si>
  <si>
    <t>t</t>
  </si>
  <si>
    <t>镀锌钢管扶手制作、安装及为完成此项工作的全部工作内容</t>
  </si>
  <si>
    <t>-o-2</t>
  </si>
  <si>
    <t>C25砼栏杆基础</t>
  </si>
  <si>
    <t>-o-3</t>
  </si>
  <si>
    <t>209</t>
  </si>
  <si>
    <t>挡土墙</t>
  </si>
  <si>
    <t>209-3</t>
  </si>
  <si>
    <t>砌体挡土墙</t>
  </si>
  <si>
    <t>浆砌片（块）石(M7.5浆砌片石护脚)</t>
  </si>
  <si>
    <t>209-5</t>
  </si>
  <si>
    <t>混凝土挡土墙</t>
  </si>
  <si>
    <t>混凝土</t>
  </si>
  <si>
    <t>C20片石砼挡土墙（含墙背糙化）</t>
  </si>
  <si>
    <t>按照技术交底量计量，但不得超过设计数量。挖基、回填、反滤层、伸缩缝、泄水管等工作内容已含在单价内，不另行计量。</t>
  </si>
  <si>
    <t>单价包含除混凝土、钢筋外的全部费用</t>
  </si>
  <si>
    <t>挖、清、运基底土；设置反滤层、回填；搭、拆脚手架；模板组拼拆、安装、拆除、修理、涂脱模剂、堆放；浇筑(掺片石)、捣固、养护；护栏基础钢筋预埋（如有）；沥青麻筋伸缩缝、PVC管下料，安放泄水管、整理及养护、墙背糙化处理等全部工序。</t>
  </si>
  <si>
    <t>C30砼挡墙护栏及基础</t>
  </si>
  <si>
    <t>单价包含除混凝土、钢筋费用以外的全部费用</t>
  </si>
  <si>
    <t>挖、清、运基底土；设置反滤层、回填；搭、拆脚手架；选修片石及洗刷、拌制砂浆、铺浆、安砌及勾缝找平、沥青麻筋伸缩缝、PVC管下料，安放泄水管、整理及养护。</t>
  </si>
  <si>
    <t>-a-3</t>
  </si>
  <si>
    <t>C20片石砼挡土墙</t>
  </si>
  <si>
    <t>-a-4</t>
  </si>
  <si>
    <t>φ100带孔透式软水管</t>
  </si>
  <si>
    <t>-a-5</t>
  </si>
  <si>
    <t>2-4cm碎石滤层</t>
  </si>
  <si>
    <t>-a-6</t>
  </si>
  <si>
    <t>三通接头</t>
  </si>
  <si>
    <t>个</t>
  </si>
  <si>
    <t>钢筋</t>
  </si>
  <si>
    <t>-b-1</t>
  </si>
  <si>
    <t>-b-2</t>
  </si>
  <si>
    <t>清单  第300章  路 面</t>
  </si>
  <si>
    <t>304</t>
  </si>
  <si>
    <t>水泥稳定土底基层、基层</t>
  </si>
  <si>
    <t>304-1</t>
  </si>
  <si>
    <t>水泥稳定土底基层</t>
  </si>
  <si>
    <t>厚320mm 3%水泥稳定碎石</t>
  </si>
  <si>
    <t>按合格的成型区段有效施工面积计算</t>
  </si>
  <si>
    <t>单价包含除混合料外的全部费用</t>
  </si>
  <si>
    <t>机械摊铺混合料、整型、找平、补点、机械碾压、初期养护等全部工作内容。</t>
  </si>
  <si>
    <t>厚300mm 3%水泥稳定碎石</t>
  </si>
  <si>
    <t>304-3</t>
  </si>
  <si>
    <t>水泥稳定土基层</t>
  </si>
  <si>
    <t>厚200mm 5%水泥稳定碎石</t>
  </si>
  <si>
    <t>厚200mm 3%水泥稳定碎石</t>
  </si>
  <si>
    <t>306</t>
  </si>
  <si>
    <t>级配碎（砾）石底基层、基层</t>
  </si>
  <si>
    <t>306-1</t>
  </si>
  <si>
    <t>级配碎石底基层</t>
  </si>
  <si>
    <t>厚150mm</t>
  </si>
  <si>
    <t>312</t>
  </si>
  <si>
    <t>水泥混凝土面板</t>
  </si>
  <si>
    <t>312-1</t>
  </si>
  <si>
    <t>厚260mm（混凝土弯拉强度5.0MPa）</t>
  </si>
  <si>
    <t>按照设计面积计算，厚度均为压实后厚度。</t>
  </si>
  <si>
    <t>模板安拆、维修，砼场内二次倒运，砼灌注、振捣、真空吸水、抹平、压纹、养生等全部工作。</t>
  </si>
  <si>
    <t>312-2</t>
  </si>
  <si>
    <t>光圆钢筋（HPB300）</t>
  </si>
  <si>
    <t>带肋钢筋（HRB400）</t>
  </si>
  <si>
    <t>313</t>
  </si>
  <si>
    <t>路肩培土、中央分隔带回填土、土路肩加固及路缘石</t>
  </si>
  <si>
    <t>313-3</t>
  </si>
  <si>
    <t>C20现浇混凝土加固土路肩</t>
  </si>
  <si>
    <t>按施工图所示，以断面面积乘以延米折合体积计算</t>
  </si>
  <si>
    <t>单价包含除混凝土以外的全部费用</t>
  </si>
  <si>
    <t>施工准备、混凝土浇筑、振捣、养护、边坡取土、挂线、培肩、洒水、压实、修整路肩、清理工作场地。</t>
  </si>
  <si>
    <t>313-5</t>
  </si>
  <si>
    <t>C20混凝土预制块路缘石</t>
  </si>
  <si>
    <t>按预制品实际预制数量和结构尺寸计算体积</t>
  </si>
  <si>
    <t>模板制、安、拆，砼拌和、浇筑、养生等全部工作内容。</t>
  </si>
  <si>
    <t>313-6</t>
  </si>
  <si>
    <t>2~4cm碎石透水层</t>
  </si>
  <si>
    <t>313-7</t>
  </si>
  <si>
    <t>φ75mmPVC排水管</t>
  </si>
  <si>
    <t>按实测或实际铺设长度计算</t>
  </si>
  <si>
    <t>按设计标准铺设、与路基横向排水管沟结合、覆盖、固定等全部工作内容。</t>
  </si>
  <si>
    <t>313-8</t>
  </si>
  <si>
    <t>φ100mmPVC排水管</t>
  </si>
  <si>
    <t>313-9</t>
  </si>
  <si>
    <t>M10水泥砂浆抹面</t>
  </si>
  <si>
    <t>按施工图所示以平米计算</t>
  </si>
  <si>
    <t>单价包含为完成此项工作的所有工作内容。</t>
  </si>
  <si>
    <t>314</t>
  </si>
  <si>
    <t>路面及中央分隔带排水</t>
  </si>
  <si>
    <t>314-1</t>
  </si>
  <si>
    <t>排水管</t>
  </si>
  <si>
    <t>双壁镀锌钢管φ80</t>
  </si>
  <si>
    <t>双壁镀锌钢管φ125</t>
  </si>
  <si>
    <t>314-6</t>
  </si>
  <si>
    <t>路肩排水沟</t>
  </si>
  <si>
    <t>C25砼预制块（路堤Ⅱ型边沟）</t>
  </si>
  <si>
    <t>C20现浇砼（路堑边沟）</t>
  </si>
  <si>
    <t>314-8</t>
  </si>
  <si>
    <t>250g/m2无纺土工布</t>
  </si>
  <si>
    <t>按照图示进行施工，但不得超过涉及数量。</t>
  </si>
  <si>
    <t>按设计标准铺设、搭接、固定等全部工作内容。</t>
  </si>
  <si>
    <t>314-9</t>
  </si>
  <si>
    <t>φ150mm波纹管</t>
  </si>
  <si>
    <t>按设计标准铺设、覆盖、固定等全部工作内容。</t>
  </si>
  <si>
    <t>315</t>
  </si>
  <si>
    <t>路面其他零星项目</t>
  </si>
  <si>
    <t>315-1</t>
  </si>
  <si>
    <t>路面病害注浆</t>
  </si>
  <si>
    <t>依据图纸所示位置和断面尺寸，分不同类型按体积为单位进行计量</t>
  </si>
  <si>
    <t>包括路面凿除、高聚物注浆、路面修补、装缝处置即聚氨酯填缝等为完成本单项所需的一切工序</t>
  </si>
  <si>
    <t>四</t>
  </si>
  <si>
    <t>9%税金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</si>
</sst>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_ "/>
    <numFmt numFmtId="179" formatCode="0_);[Red]\(0\)"/>
    <numFmt numFmtId="180" formatCode="0.00_);[Red]\(0.00\)"/>
  </numFmts>
  <fonts count="47">
    <font>
      <sz val="11"/>
      <color theme="1"/>
      <name val="Calibri"/>
      <charset val="134"/>
    </font>
    <font>
      <sz val="11"/>
      <name val="??"/>
      <charset val="134"/>
      <scheme val="minor"/>
    </font>
    <font>
      <sz val="10"/>
      <color theme="1"/>
      <name val="宋体"/>
      <charset val="134"/>
    </font>
    <font>
      <sz val="10"/>
      <name val="宋体"/>
      <charset val="0"/>
    </font>
    <font>
      <b/>
      <sz val="10"/>
      <name val="宋体"/>
      <charset val="0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0"/>
    </font>
    <font>
      <sz val="10"/>
      <name val="宋体"/>
      <charset val="134"/>
    </font>
    <font>
      <sz val="11"/>
      <color rgb="FFFF0000"/>
      <name val="??"/>
      <charset val="134"/>
      <scheme val="minor"/>
    </font>
    <font>
      <b/>
      <sz val="16"/>
      <color rgb="FFFF0000"/>
      <name val="??"/>
      <charset val="134"/>
      <scheme val="minor"/>
    </font>
    <font>
      <sz val="10"/>
      <color rgb="FFFF0000"/>
      <name val="宋体"/>
      <charset val="134"/>
    </font>
    <font>
      <b/>
      <sz val="11"/>
      <color rgb="FFFF0000"/>
      <name val="??"/>
      <charset val="134"/>
      <scheme val="minor"/>
    </font>
    <font>
      <b/>
      <sz val="11"/>
      <name val="??"/>
      <charset val="134"/>
      <scheme val="minor"/>
    </font>
    <font>
      <sz val="10"/>
      <color rgb="FF000000"/>
      <name val="宋体"/>
      <charset val="0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2"/>
      <name val="宋体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sz val="10"/>
      <name val="Helv"/>
      <charset val="0"/>
    </font>
    <font>
      <sz val="10"/>
      <name val="Arial"/>
      <charset val="134"/>
    </font>
    <font>
      <sz val="10"/>
      <color indexed="8"/>
      <name val="ARIAL"/>
      <charset val="134"/>
    </font>
    <font>
      <sz val="10"/>
      <color rgb="FFFF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0" fillId="0" borderId="0"/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8" fillId="0" borderId="0"/>
    <xf numFmtId="0" fontId="38" fillId="0" borderId="0">
      <alignment vertical="center"/>
    </xf>
    <xf numFmtId="0" fontId="39" fillId="0" borderId="0"/>
    <xf numFmtId="0" fontId="38" fillId="0" borderId="0">
      <alignment vertical="center"/>
    </xf>
    <xf numFmtId="0" fontId="39" fillId="0" borderId="0"/>
    <xf numFmtId="0" fontId="40" fillId="0" borderId="0">
      <alignment vertical="center"/>
    </xf>
    <xf numFmtId="0" fontId="41" fillId="0" borderId="0"/>
    <xf numFmtId="0" fontId="41" fillId="0" borderId="0"/>
    <xf numFmtId="0" fontId="40" fillId="0" borderId="0">
      <alignment vertical="center"/>
    </xf>
    <xf numFmtId="0" fontId="42" fillId="0" borderId="0" applyFont="0" applyAlignment="0">
      <alignment vertical="center"/>
    </xf>
    <xf numFmtId="0" fontId="38" fillId="0" borderId="0"/>
    <xf numFmtId="0" fontId="38" fillId="0" borderId="0">
      <alignment vertical="center"/>
    </xf>
    <xf numFmtId="0" fontId="43" fillId="0" borderId="0"/>
    <xf numFmtId="0" fontId="38" fillId="0" borderId="0">
      <alignment vertical="center"/>
    </xf>
    <xf numFmtId="0" fontId="40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0" borderId="0">
      <alignment vertical="center"/>
    </xf>
    <xf numFmtId="0" fontId="44" fillId="0" borderId="0"/>
    <xf numFmtId="0" fontId="45" fillId="0" borderId="0">
      <alignment vertical="top"/>
    </xf>
    <xf numFmtId="0" fontId="38" fillId="0" borderId="0"/>
    <xf numFmtId="0" fontId="45" fillId="0" borderId="0">
      <alignment vertical="top"/>
    </xf>
    <xf numFmtId="0" fontId="38" fillId="0" borderId="0"/>
    <xf numFmtId="0" fontId="38" fillId="0" borderId="0">
      <alignment vertical="center"/>
    </xf>
    <xf numFmtId="0" fontId="38" fillId="0" borderId="0">
      <alignment vertical="center"/>
    </xf>
  </cellStyleXfs>
  <cellXfs count="57">
    <xf numFmtId="0" fontId="0" fillId="0" borderId="0" xfId="49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/>
    </xf>
    <xf numFmtId="177" fontId="3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Alignment="1" applyProtection="1">
      <alignment horizontal="center" vertical="center" wrapText="1"/>
    </xf>
    <xf numFmtId="176" fontId="5" fillId="0" borderId="0" xfId="0" applyNumberFormat="1" applyFont="1" applyFill="1" applyAlignment="1" applyProtection="1">
      <alignment horizontal="center" vertical="center" wrapText="1"/>
    </xf>
    <xf numFmtId="49" fontId="6" fillId="0" borderId="0" xfId="54" applyNumberFormat="1" applyFont="1" applyFill="1" applyAlignment="1" applyProtection="1">
      <alignment horizontal="center" vertical="center" wrapText="1"/>
      <protection hidden="1"/>
    </xf>
    <xf numFmtId="49" fontId="6" fillId="0" borderId="0" xfId="54" applyNumberFormat="1" applyFont="1" applyFill="1" applyAlignment="1" applyProtection="1">
      <alignment horizontal="right" vertical="center" wrapText="1"/>
      <protection hidden="1"/>
    </xf>
    <xf numFmtId="176" fontId="6" fillId="0" borderId="0" xfId="54" applyNumberFormat="1" applyFont="1" applyFill="1" applyAlignment="1" applyProtection="1">
      <alignment horizontal="right" vertical="center" wrapText="1"/>
      <protection hidden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55" applyNumberFormat="1" applyFont="1" applyFill="1" applyBorder="1" applyAlignment="1" applyProtection="1">
      <alignment horizontal="center" vertical="center" wrapText="1"/>
      <protection hidden="1"/>
    </xf>
    <xf numFmtId="177" fontId="8" fillId="0" borderId="2" xfId="55" applyNumberFormat="1" applyFont="1" applyFill="1" applyBorder="1" applyAlignment="1" applyProtection="1">
      <alignment horizontal="center" vertical="center" wrapText="1"/>
      <protection hidden="1"/>
    </xf>
    <xf numFmtId="0" fontId="8" fillId="0" borderId="3" xfId="55" applyNumberFormat="1" applyFont="1" applyFill="1" applyBorder="1" applyAlignment="1" applyProtection="1">
      <alignment horizontal="center" vertical="center" wrapText="1"/>
      <protection hidden="1"/>
    </xf>
    <xf numFmtId="177" fontId="8" fillId="0" borderId="3" xfId="55" applyNumberFormat="1" applyFont="1" applyFill="1" applyBorder="1" applyAlignment="1" applyProtection="1">
      <alignment horizontal="center" vertical="center" wrapText="1"/>
      <protection hidden="1"/>
    </xf>
    <xf numFmtId="178" fontId="7" fillId="0" borderId="1" xfId="0" applyNumberFormat="1" applyFont="1" applyFill="1" applyBorder="1" applyAlignment="1" applyProtection="1">
      <alignment horizontal="center" vertical="center" wrapText="1"/>
    </xf>
    <xf numFmtId="178" fontId="8" fillId="0" borderId="1" xfId="55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176" fontId="8" fillId="0" borderId="1" xfId="0" applyNumberFormat="1" applyFont="1" applyFill="1" applyBorder="1" applyAlignment="1" applyProtection="1">
      <alignment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9" fontId="8" fillId="0" borderId="1" xfId="55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9" fillId="0" borderId="1" xfId="55" applyNumberFormat="1" applyFont="1" applyFill="1" applyBorder="1" applyAlignment="1" applyProtection="1">
      <alignment horizontal="center" vertical="center" wrapText="1"/>
      <protection hidden="1"/>
    </xf>
    <xf numFmtId="178" fontId="8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8" fillId="0" borderId="1" xfId="55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55" applyNumberFormat="1" applyFont="1" applyFill="1" applyBorder="1" applyAlignment="1" applyProtection="1">
      <alignment horizontal="center" vertical="center" wrapText="1"/>
      <protection hidden="1"/>
    </xf>
    <xf numFmtId="180" fontId="9" fillId="0" borderId="1" xfId="55" applyNumberFormat="1" applyFont="1" applyFill="1" applyBorder="1" applyAlignment="1" applyProtection="1">
      <alignment horizontal="center" vertical="center" wrapText="1"/>
      <protection hidden="1"/>
    </xf>
    <xf numFmtId="179" fontId="9" fillId="0" borderId="1" xfId="55" applyNumberFormat="1" applyFont="1" applyFill="1" applyBorder="1" applyAlignment="1" applyProtection="1">
      <alignment horizontal="center" vertical="center" wrapText="1"/>
      <protection hidden="1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4" xfId="55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54" applyFont="1" applyFill="1" applyBorder="1" applyAlignment="1" applyProtection="1">
      <alignment horizontal="center" vertical="center" wrapText="1"/>
      <protection hidden="1"/>
    </xf>
    <xf numFmtId="0" fontId="14" fillId="0" borderId="0" xfId="54" applyFont="1" applyFill="1" applyAlignment="1" applyProtection="1">
      <alignment horizontal="center" vertical="center" wrapText="1"/>
      <protection hidden="1"/>
    </xf>
    <xf numFmtId="0" fontId="1" fillId="0" borderId="0" xfId="0" applyFont="1" applyFill="1" applyAlignment="1">
      <alignment horizontal="center" vertical="center" wrapText="1"/>
    </xf>
    <xf numFmtId="9" fontId="15" fillId="0" borderId="0" xfId="0" applyNumberFormat="1" applyFont="1" applyFill="1" applyAlignment="1">
      <alignment horizontal="center" vertical="center" wrapText="1"/>
    </xf>
    <xf numFmtId="9" fontId="16" fillId="0" borderId="0" xfId="0" applyNumberFormat="1" applyFont="1" applyFill="1" applyAlignment="1">
      <alignment horizontal="center" vertical="center" wrapText="1"/>
    </xf>
    <xf numFmtId="176" fontId="17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9" fontId="9" fillId="0" borderId="1" xfId="55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8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178" fontId="4" fillId="0" borderId="1" xfId="0" applyNumberFormat="1" applyFont="1" applyFill="1" applyBorder="1" applyAlignment="1">
      <alignment horizontal="center" vertical="center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  <cellStyle name="常规_项目验工计价表格" xfId="51"/>
    <cellStyle name="常规_汇总表及专项暂定（3,5,6,7） 2 2" xfId="52"/>
    <cellStyle name="常规_汇总表及专项暂定（3,5,6,7） 2" xfId="53"/>
    <cellStyle name="常规 8 6" xfId="54"/>
    <cellStyle name="常规 5" xfId="55"/>
    <cellStyle name="常规 10 10" xfId="56"/>
    <cellStyle name="常规_渔平材料价 2" xfId="57"/>
    <cellStyle name="常规_高速公路成本模块" xfId="58"/>
    <cellStyle name="常规 8 2 3" xfId="59"/>
    <cellStyle name="常规_A1成本" xfId="60"/>
    <cellStyle name="常规_A2成本分析 2" xfId="61"/>
    <cellStyle name="常规 11" xfId="62"/>
    <cellStyle name="常规 2 2" xfId="63"/>
    <cellStyle name="常规_A2成本分析" xfId="64"/>
    <cellStyle name="常规_清单对比表" xfId="65"/>
    <cellStyle name="常规 14 2 2" xfId="66"/>
    <cellStyle name="常规_A6清单" xfId="67"/>
    <cellStyle name="常规_A4工程量清单承包价测算" xfId="68"/>
    <cellStyle name="常规 2" xfId="69"/>
    <cellStyle name="常规 7_四公司公路工程劳务分包指导价" xfId="70"/>
    <cellStyle name="常规_3合同段成本分析" xfId="71"/>
    <cellStyle name="常规_南阳成本分析" xfId="72"/>
    <cellStyle name="常规_苍头天桥" xfId="73"/>
    <cellStyle name="常规_ZA2厦漳工程量清单(成本分析)" xfId="74"/>
    <cellStyle name="常规_绿化工程" xfId="75"/>
    <cellStyle name="常规 7" xfId="76"/>
    <cellStyle name="_ET_STYLE_NoName_00_" xfId="77"/>
    <cellStyle name="常规_中铁七局劳务单价调查表---郑州公司20100920" xfId="78"/>
    <cellStyle name="常规_工作表 在 关于上报工程项目劳务分包价格等统计表的通知" xfId="79"/>
    <cellStyle name="常规_铁路汇总表-(20110729打印稿正式)" xfId="80"/>
    <cellStyle name="常规_四局一公司劳务分包价" xfId="81"/>
    <cellStyle name="常规 3 2" xfId="82"/>
    <cellStyle name="常规 2 7" xfId="8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-&#24037;&#20316;&#19987;&#21306;\1-&#26085;&#24120;&#24037;&#20316;\7-&#39640;&#36895;&#36335;&#26725;&#26426;&#20851;&#26412;&#37096;\3-&#25104;&#26412;&#27979;&#31639;&#34920;\2-&#25307;&#26631;&#25511;&#21046;&#20215;&#27979;&#31639;\4-&#28006;&#27494;&#39640;&#36895;&#20844;&#36335;&#25913;&#25193;&#24314;&#26032;&#22686;&#27888;&#23425;&#37041;&#27946;&#20986;&#20837;&#21475;&#21450;&#25509;&#32447;&#24037;&#31243;&#35774;&#35745;&#26045;&#24037;&#24635;&#25215;&#21253;&#39033;&#30446;2022.10.24\&#21516;&#27493;&#30424;\2&#12289;&#21150;&#20844;&#36164;&#26009;\&#26472;&#40527;&#22478;\15&#12289;&#20048;&#28165;&#28286;&#25509;&#32447;7&#26631;\&#20998;&#21253;&#31649;&#29702;\&#29616;&#27975;&#21171;&#21153;&#65288;&#21518;&#36827;&#38431;&#20237;&#65289;\&#28207;&#29664;&#28595;&#22823;&#26725;&#39321;&#28207;&#27573;&#20027;&#20307;&#32467;&#26500;&#25104;&#26412;&#27979;&#31639;20111230&#31532;&#20108;&#312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516;&#27493;&#30424;\2&#12289;&#21150;&#20844;&#36164;&#26009;\&#26472;&#40527;&#22478;\15&#12289;&#20048;&#28165;&#28286;&#25509;&#32447;7&#26631;\&#20998;&#21253;&#31649;&#29702;\&#29616;&#27975;&#21171;&#21153;&#65288;&#21518;&#36827;&#38431;&#20237;&#65289;\&#28207;&#29664;&#28595;&#22823;&#26725;&#39321;&#28207;&#27573;&#20027;&#20307;&#32467;&#26500;&#25104;&#26412;&#27979;&#31639;20111230&#31532;&#20108;&#312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解-邓"/>
      <sheetName val="汇总"/>
      <sheetName val="香港现场"/>
      <sheetName val="船机"/>
      <sheetName val="船机 (2)"/>
      <sheetName val="桩"/>
      <sheetName val="现浇承台"/>
      <sheetName val="墩身"/>
      <sheetName val="节段梁"/>
      <sheetName val="刚构"/>
      <sheetName val="砼供应"/>
      <sheetName val="配合比"/>
      <sheetName val="工程量141211"/>
      <sheetName val="工程量181111"/>
      <sheetName val="Deck"/>
      <sheetName val="Pile_Pile Cap_Pier"/>
      <sheetName val="XLR_NoRangeSheet"/>
      <sheetName val="材料"/>
      <sheetName val="XL4Poppy"/>
      <sheetName val="万安互通成本测算明细表 "/>
      <sheetName val="路基工程指导价"/>
      <sheetName val="承包人提供的物资（设备 设施）清单（固化）"/>
      <sheetName val="配合比2-砂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分解-邓"/>
      <sheetName val="汇总"/>
      <sheetName val="香港现场"/>
      <sheetName val="船机"/>
      <sheetName val="船机 (2)"/>
      <sheetName val="桩"/>
      <sheetName val="现浇承台"/>
      <sheetName val="墩身"/>
      <sheetName val="节段梁"/>
      <sheetName val="刚构"/>
      <sheetName val="砼供应"/>
      <sheetName val="配合比"/>
      <sheetName val="工程量141211"/>
      <sheetName val="工程量181111"/>
      <sheetName val="Deck"/>
      <sheetName val="Pile_Pile Cap_Pier"/>
      <sheetName val="XLR_NoRangeSheet"/>
      <sheetName val="材料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157"/>
  <sheetViews>
    <sheetView showZeros="0" tabSelected="1" view="pageBreakPreview" zoomScale="115" zoomScaleNormal="100" workbookViewId="0">
      <pane ySplit="6" topLeftCell="A107" activePane="bottomLeft" state="frozen"/>
      <selection/>
      <selection pane="bottomLeft" activeCell="G111" sqref="A4:L156"/>
    </sheetView>
  </sheetViews>
  <sheetFormatPr defaultColWidth="9.14285714285714" defaultRowHeight="12"/>
  <cols>
    <col min="1" max="1" width="6.71428571428571" style="3" customWidth="1"/>
    <col min="2" max="2" width="41.1428571428571" style="3" customWidth="1"/>
    <col min="3" max="3" width="4.71428571428571" style="3" customWidth="1"/>
    <col min="4" max="4" width="12.8571428571429" style="5" customWidth="1"/>
    <col min="5" max="5" width="30.7142857142857" style="5" customWidth="1"/>
    <col min="6" max="6" width="18.2857142857143" style="5" customWidth="1"/>
    <col min="7" max="7" width="30.2857142857143" style="5" customWidth="1"/>
    <col min="8" max="8" width="10.7142857142857" style="6" hidden="1" customWidth="1"/>
    <col min="9" max="9" width="11" style="6" customWidth="1"/>
    <col min="10" max="10" width="8.14285714285714" style="6" customWidth="1"/>
    <col min="11" max="11" width="11.7142857142857" style="3" customWidth="1"/>
    <col min="12" max="12" width="17.2857142857143" style="3" customWidth="1"/>
    <col min="13" max="16384" width="9.14285714285714" style="3"/>
  </cols>
  <sheetData>
    <row r="1" s="1" customFormat="1" ht="20.25" spans="1:118">
      <c r="A1" s="7" t="s">
        <v>0</v>
      </c>
      <c r="B1" s="7"/>
      <c r="C1" s="7"/>
      <c r="D1" s="8"/>
      <c r="E1" s="8"/>
      <c r="F1" s="8"/>
      <c r="G1" s="8"/>
      <c r="H1" s="7"/>
      <c r="I1" s="7"/>
      <c r="J1" s="7"/>
      <c r="K1" s="7"/>
      <c r="L1" s="7"/>
      <c r="M1" s="32"/>
      <c r="N1" s="32"/>
      <c r="O1" s="32"/>
      <c r="P1" s="32"/>
      <c r="Q1" s="32"/>
      <c r="R1" s="32"/>
      <c r="S1" s="32"/>
      <c r="T1" s="32"/>
      <c r="U1" s="32"/>
      <c r="V1" s="32"/>
      <c r="W1" s="40"/>
      <c r="X1" s="40"/>
      <c r="Y1" s="32"/>
      <c r="Z1" s="32"/>
      <c r="AA1" s="32"/>
      <c r="AB1" s="32"/>
      <c r="AC1" s="32"/>
      <c r="AD1" s="32"/>
      <c r="AE1" s="43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 t="s">
        <v>1</v>
      </c>
      <c r="AU1" s="32"/>
      <c r="AV1" s="32"/>
      <c r="AW1" s="32" t="s">
        <v>2</v>
      </c>
      <c r="AX1" s="32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</row>
    <row r="2" s="1" customFormat="1" ht="15" spans="1:118">
      <c r="A2" s="9" t="s">
        <v>3</v>
      </c>
      <c r="B2" s="9"/>
      <c r="C2" s="10"/>
      <c r="D2" s="11"/>
      <c r="E2" s="10"/>
      <c r="F2" s="10"/>
      <c r="G2" s="10"/>
      <c r="H2" s="10"/>
      <c r="I2" s="10"/>
      <c r="J2" s="10"/>
      <c r="K2" s="10"/>
      <c r="L2" s="10"/>
      <c r="M2" s="32"/>
      <c r="N2" s="32"/>
      <c r="O2" s="32"/>
      <c r="P2" s="32"/>
      <c r="Q2" s="32"/>
      <c r="R2" s="32"/>
      <c r="S2" s="32"/>
      <c r="T2" s="32"/>
      <c r="U2" s="32"/>
      <c r="V2" s="32"/>
      <c r="W2" s="41"/>
      <c r="X2" s="42"/>
      <c r="Y2" s="32"/>
      <c r="Z2" s="44"/>
      <c r="AA2" s="44"/>
      <c r="AB2" s="44"/>
      <c r="AC2" s="44"/>
      <c r="AD2" s="44"/>
      <c r="AE2" s="45"/>
      <c r="AF2" s="44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>
        <v>257</v>
      </c>
      <c r="AU2" s="32"/>
      <c r="AV2" s="32"/>
      <c r="AW2" s="32">
        <v>107</v>
      </c>
      <c r="AX2" s="32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</row>
    <row r="3" s="1" customFormat="1" ht="15" spans="1:118">
      <c r="A3" s="9"/>
      <c r="B3" s="9"/>
      <c r="C3" s="10"/>
      <c r="D3" s="11"/>
      <c r="E3" s="10"/>
      <c r="F3" s="10"/>
      <c r="G3" s="10"/>
      <c r="H3" s="10"/>
      <c r="I3" s="10"/>
      <c r="J3" s="10"/>
      <c r="K3" s="10"/>
      <c r="L3" s="10"/>
      <c r="M3" s="32"/>
      <c r="N3" s="32"/>
      <c r="O3" s="32"/>
      <c r="P3" s="32"/>
      <c r="Q3" s="32"/>
      <c r="R3" s="32"/>
      <c r="S3" s="32"/>
      <c r="T3" s="32"/>
      <c r="U3" s="32"/>
      <c r="V3" s="32"/>
      <c r="W3" s="41"/>
      <c r="X3" s="42"/>
      <c r="Y3" s="32"/>
      <c r="Z3" s="44"/>
      <c r="AA3" s="44"/>
      <c r="AB3" s="44"/>
      <c r="AC3" s="44"/>
      <c r="AD3" s="44"/>
      <c r="AE3" s="45"/>
      <c r="AF3" s="44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</row>
    <row r="4" s="2" customFormat="1" spans="1:12">
      <c r="A4" s="12" t="s">
        <v>4</v>
      </c>
      <c r="B4" s="12" t="s">
        <v>5</v>
      </c>
      <c r="C4" s="12" t="s">
        <v>6</v>
      </c>
      <c r="D4" s="13" t="s">
        <v>7</v>
      </c>
      <c r="E4" s="14" t="s">
        <v>8</v>
      </c>
      <c r="F4" s="14" t="s">
        <v>9</v>
      </c>
      <c r="G4" s="14" t="s">
        <v>10</v>
      </c>
      <c r="H4" s="15" t="s">
        <v>11</v>
      </c>
      <c r="I4" s="15" t="s">
        <v>12</v>
      </c>
      <c r="J4" s="15" t="s">
        <v>13</v>
      </c>
      <c r="K4" s="33" t="s">
        <v>14</v>
      </c>
      <c r="L4" s="34" t="s">
        <v>15</v>
      </c>
    </row>
    <row r="5" s="2" customFormat="1" spans="1:12">
      <c r="A5" s="12"/>
      <c r="B5" s="12"/>
      <c r="C5" s="12"/>
      <c r="D5" s="13"/>
      <c r="E5" s="16"/>
      <c r="F5" s="16"/>
      <c r="G5" s="16"/>
      <c r="H5" s="17"/>
      <c r="I5" s="17"/>
      <c r="J5" s="17"/>
      <c r="K5" s="33"/>
      <c r="L5" s="34"/>
    </row>
    <row r="6" s="2" customFormat="1" spans="1:12">
      <c r="A6" s="12">
        <v>1</v>
      </c>
      <c r="B6" s="12">
        <v>2</v>
      </c>
      <c r="C6" s="12">
        <v>3</v>
      </c>
      <c r="D6" s="18">
        <v>4</v>
      </c>
      <c r="E6" s="18">
        <v>5</v>
      </c>
      <c r="F6" s="18">
        <v>6</v>
      </c>
      <c r="G6" s="18">
        <v>7</v>
      </c>
      <c r="H6" s="19">
        <v>8</v>
      </c>
      <c r="I6" s="19">
        <v>8</v>
      </c>
      <c r="J6" s="19">
        <v>9</v>
      </c>
      <c r="K6" s="19" t="s">
        <v>16</v>
      </c>
      <c r="L6" s="34">
        <v>11</v>
      </c>
    </row>
    <row r="7" s="2" customFormat="1" spans="1:12">
      <c r="A7" s="12" t="s">
        <v>17</v>
      </c>
      <c r="B7" s="12" t="s">
        <v>18</v>
      </c>
      <c r="C7" s="12"/>
      <c r="D7" s="13"/>
      <c r="E7" s="18"/>
      <c r="F7" s="18"/>
      <c r="G7" s="18"/>
      <c r="H7" s="19"/>
      <c r="I7" s="19"/>
      <c r="J7" s="19"/>
      <c r="K7" s="19"/>
      <c r="L7" s="34"/>
    </row>
    <row r="8" s="3" customFormat="1" spans="1:12">
      <c r="A8" s="20" t="s">
        <v>19</v>
      </c>
      <c r="B8" s="20" t="s">
        <v>20</v>
      </c>
      <c r="C8" s="21"/>
      <c r="D8" s="22"/>
      <c r="E8" s="23"/>
      <c r="F8" s="23"/>
      <c r="G8" s="23"/>
      <c r="H8" s="24"/>
      <c r="I8" s="28"/>
      <c r="J8" s="28"/>
      <c r="K8" s="24"/>
      <c r="L8" s="33"/>
    </row>
    <row r="9" s="3" customFormat="1" ht="105" customHeight="1" spans="1:12">
      <c r="A9" s="25" t="s">
        <v>21</v>
      </c>
      <c r="B9" s="25" t="s">
        <v>22</v>
      </c>
      <c r="C9" s="25" t="s">
        <v>23</v>
      </c>
      <c r="D9" s="26"/>
      <c r="E9" s="26"/>
      <c r="F9" s="26"/>
      <c r="G9" s="26"/>
      <c r="H9" s="27"/>
      <c r="I9" s="27"/>
      <c r="J9" s="27"/>
      <c r="K9" s="28">
        <f>454451</f>
        <v>454451</v>
      </c>
      <c r="L9" s="35"/>
    </row>
    <row r="10" s="3" customFormat="1" spans="1:12">
      <c r="A10" s="25" t="s">
        <v>24</v>
      </c>
      <c r="B10" s="25" t="s">
        <v>25</v>
      </c>
      <c r="C10" s="25"/>
      <c r="D10" s="26"/>
      <c r="E10" s="26"/>
      <c r="F10" s="26"/>
      <c r="G10" s="26"/>
      <c r="H10" s="28"/>
      <c r="I10" s="28"/>
      <c r="J10" s="28"/>
      <c r="K10" s="28"/>
      <c r="L10" s="35"/>
    </row>
    <row r="11" s="3" customFormat="1" ht="108" spans="1:12">
      <c r="A11" s="25" t="s">
        <v>26</v>
      </c>
      <c r="B11" s="25" t="s">
        <v>27</v>
      </c>
      <c r="C11" s="25" t="s">
        <v>28</v>
      </c>
      <c r="D11" s="26">
        <v>1500</v>
      </c>
      <c r="E11" s="26"/>
      <c r="F11" s="26"/>
      <c r="G11" s="26"/>
      <c r="H11" s="28"/>
      <c r="I11" s="28"/>
      <c r="J11" s="28"/>
      <c r="K11" s="36"/>
      <c r="L11" s="35" t="s">
        <v>29</v>
      </c>
    </row>
    <row r="12" s="3" customFormat="1" spans="1:12">
      <c r="A12" s="25">
        <v>104</v>
      </c>
      <c r="B12" s="25" t="s">
        <v>30</v>
      </c>
      <c r="C12" s="25" t="s">
        <v>28</v>
      </c>
      <c r="D12" s="26">
        <v>32</v>
      </c>
      <c r="E12" s="26"/>
      <c r="F12" s="26"/>
      <c r="G12" s="26"/>
      <c r="H12" s="28"/>
      <c r="I12" s="28"/>
      <c r="J12" s="28"/>
      <c r="K12" s="36"/>
      <c r="L12" s="35"/>
    </row>
    <row r="13" s="3" customFormat="1" spans="1:12">
      <c r="A13" s="25" t="s">
        <v>31</v>
      </c>
      <c r="B13" s="25" t="s">
        <v>32</v>
      </c>
      <c r="C13" s="25"/>
      <c r="D13" s="26"/>
      <c r="E13" s="26"/>
      <c r="F13" s="26"/>
      <c r="G13" s="26"/>
      <c r="H13" s="28"/>
      <c r="I13" s="28"/>
      <c r="J13" s="28"/>
      <c r="K13" s="36"/>
      <c r="L13" s="35"/>
    </row>
    <row r="14" s="3" customFormat="1" ht="36" spans="1:12">
      <c r="A14" s="25" t="s">
        <v>33</v>
      </c>
      <c r="B14" s="25" t="s">
        <v>34</v>
      </c>
      <c r="C14" s="25" t="s">
        <v>23</v>
      </c>
      <c r="D14" s="26"/>
      <c r="E14" s="26"/>
      <c r="F14" s="26"/>
      <c r="G14" s="26"/>
      <c r="H14" s="28"/>
      <c r="I14" s="28"/>
      <c r="J14" s="28"/>
      <c r="K14" s="37"/>
      <c r="L14" s="35" t="s">
        <v>35</v>
      </c>
    </row>
    <row r="15" s="3" customFormat="1" ht="48" spans="1:12">
      <c r="A15" s="25" t="s">
        <v>36</v>
      </c>
      <c r="B15" s="25" t="s">
        <v>37</v>
      </c>
      <c r="C15" s="25" t="s">
        <v>23</v>
      </c>
      <c r="D15" s="26"/>
      <c r="E15" s="26"/>
      <c r="F15" s="26"/>
      <c r="G15" s="26"/>
      <c r="H15" s="28"/>
      <c r="I15" s="28"/>
      <c r="J15" s="28"/>
      <c r="K15" s="37"/>
      <c r="L15" s="35" t="s">
        <v>38</v>
      </c>
    </row>
    <row r="16" s="3" customFormat="1" spans="1:12">
      <c r="A16" s="20" t="s">
        <v>39</v>
      </c>
      <c r="B16" s="20" t="s">
        <v>40</v>
      </c>
      <c r="C16" s="21"/>
      <c r="D16" s="22"/>
      <c r="E16" s="23"/>
      <c r="F16" s="23"/>
      <c r="G16" s="23"/>
      <c r="H16" s="29"/>
      <c r="I16" s="38"/>
      <c r="J16" s="38"/>
      <c r="K16" s="29"/>
      <c r="L16" s="33"/>
    </row>
    <row r="17" s="3" customFormat="1" spans="1:12">
      <c r="A17" s="25" t="s">
        <v>41</v>
      </c>
      <c r="B17" s="25" t="s">
        <v>42</v>
      </c>
      <c r="C17" s="25"/>
      <c r="D17" s="26"/>
      <c r="E17" s="26"/>
      <c r="F17" s="26"/>
      <c r="G17" s="26"/>
      <c r="H17" s="28"/>
      <c r="I17" s="28"/>
      <c r="J17" s="28"/>
      <c r="K17" s="36"/>
      <c r="L17" s="33"/>
    </row>
    <row r="18" s="3" customFormat="1" spans="1:12">
      <c r="A18" s="25" t="s">
        <v>43</v>
      </c>
      <c r="B18" s="25" t="s">
        <v>44</v>
      </c>
      <c r="C18" s="25"/>
      <c r="D18" s="26"/>
      <c r="E18" s="26"/>
      <c r="F18" s="26"/>
      <c r="G18" s="26"/>
      <c r="H18" s="28"/>
      <c r="I18" s="28"/>
      <c r="J18" s="28"/>
      <c r="K18" s="36"/>
      <c r="L18" s="33"/>
    </row>
    <row r="19" s="3" customFormat="1" ht="24" spans="1:12">
      <c r="A19" s="25" t="s">
        <v>45</v>
      </c>
      <c r="B19" s="25" t="s">
        <v>46</v>
      </c>
      <c r="C19" s="25" t="s">
        <v>47</v>
      </c>
      <c r="D19" s="26" t="s">
        <v>48</v>
      </c>
      <c r="E19" s="26" t="s">
        <v>49</v>
      </c>
      <c r="F19" s="26" t="s">
        <v>50</v>
      </c>
      <c r="G19" s="26" t="s">
        <v>51</v>
      </c>
      <c r="H19" s="28"/>
      <c r="I19" s="28"/>
      <c r="J19" s="28"/>
      <c r="K19" s="36"/>
      <c r="L19" s="33"/>
    </row>
    <row r="20" s="3" customFormat="1" ht="24" spans="1:12">
      <c r="A20" s="25" t="s">
        <v>52</v>
      </c>
      <c r="B20" s="25" t="s">
        <v>53</v>
      </c>
      <c r="C20" s="25" t="s">
        <v>47</v>
      </c>
      <c r="D20" s="26" t="s">
        <v>54</v>
      </c>
      <c r="E20" s="26" t="s">
        <v>49</v>
      </c>
      <c r="F20" s="26" t="s">
        <v>50</v>
      </c>
      <c r="G20" s="26" t="s">
        <v>51</v>
      </c>
      <c r="H20" s="28"/>
      <c r="I20" s="28"/>
      <c r="J20" s="28"/>
      <c r="K20" s="36"/>
      <c r="L20" s="33"/>
    </row>
    <row r="21" s="3" customFormat="1" ht="48" spans="1:12">
      <c r="A21" s="25" t="s">
        <v>55</v>
      </c>
      <c r="B21" s="25" t="s">
        <v>56</v>
      </c>
      <c r="C21" s="25" t="s">
        <v>57</v>
      </c>
      <c r="D21" s="26">
        <v>64331</v>
      </c>
      <c r="E21" s="26" t="s">
        <v>58</v>
      </c>
      <c r="F21" s="26" t="s">
        <v>50</v>
      </c>
      <c r="G21" s="26" t="s">
        <v>59</v>
      </c>
      <c r="H21" s="28"/>
      <c r="I21" s="28"/>
      <c r="J21" s="28"/>
      <c r="K21" s="36"/>
      <c r="L21" s="33"/>
    </row>
    <row r="22" s="3" customFormat="1" ht="48" spans="1:12">
      <c r="A22" s="25" t="s">
        <v>60</v>
      </c>
      <c r="B22" s="25" t="s">
        <v>61</v>
      </c>
      <c r="C22" s="25" t="s">
        <v>57</v>
      </c>
      <c r="D22" s="26">
        <v>3426</v>
      </c>
      <c r="E22" s="26" t="s">
        <v>58</v>
      </c>
      <c r="F22" s="26" t="s">
        <v>50</v>
      </c>
      <c r="G22" s="26" t="s">
        <v>59</v>
      </c>
      <c r="H22" s="28"/>
      <c r="I22" s="28"/>
      <c r="J22" s="28"/>
      <c r="K22" s="36"/>
      <c r="L22" s="33"/>
    </row>
    <row r="23" s="3" customFormat="1" spans="1:12">
      <c r="A23" s="25" t="s">
        <v>62</v>
      </c>
      <c r="B23" s="25" t="s">
        <v>63</v>
      </c>
      <c r="C23" s="25"/>
      <c r="D23" s="26"/>
      <c r="E23" s="26"/>
      <c r="F23" s="26"/>
      <c r="G23" s="26"/>
      <c r="H23" s="28"/>
      <c r="I23" s="28"/>
      <c r="J23" s="28"/>
      <c r="K23" s="36"/>
      <c r="L23" s="33"/>
    </row>
    <row r="24" s="3" customFormat="1" ht="24" spans="1:12">
      <c r="A24" s="25" t="s">
        <v>64</v>
      </c>
      <c r="B24" s="25" t="s">
        <v>65</v>
      </c>
      <c r="C24" s="25" t="s">
        <v>47</v>
      </c>
      <c r="D24" s="26">
        <v>4999</v>
      </c>
      <c r="E24" s="26" t="s">
        <v>66</v>
      </c>
      <c r="F24" s="26" t="s">
        <v>50</v>
      </c>
      <c r="G24" s="26" t="s">
        <v>51</v>
      </c>
      <c r="H24" s="28"/>
      <c r="I24" s="28"/>
      <c r="J24" s="28"/>
      <c r="K24" s="36"/>
      <c r="L24" s="33"/>
    </row>
    <row r="25" s="3" customFormat="1" spans="1:12">
      <c r="A25" s="25" t="s">
        <v>55</v>
      </c>
      <c r="B25" s="25" t="s">
        <v>67</v>
      </c>
      <c r="C25" s="25"/>
      <c r="D25" s="26"/>
      <c r="E25" s="26"/>
      <c r="F25" s="26"/>
      <c r="G25" s="26"/>
      <c r="H25" s="28"/>
      <c r="I25" s="28"/>
      <c r="J25" s="28"/>
      <c r="K25" s="36"/>
      <c r="L25" s="33"/>
    </row>
    <row r="26" s="3" customFormat="1" ht="24" spans="1:12">
      <c r="A26" s="25" t="s">
        <v>68</v>
      </c>
      <c r="B26" s="25" t="s">
        <v>69</v>
      </c>
      <c r="C26" s="25" t="s">
        <v>28</v>
      </c>
      <c r="D26" s="26">
        <v>1259</v>
      </c>
      <c r="E26" s="26" t="s">
        <v>70</v>
      </c>
      <c r="F26" s="26" t="s">
        <v>50</v>
      </c>
      <c r="G26" s="26" t="s">
        <v>71</v>
      </c>
      <c r="H26" s="28"/>
      <c r="I26" s="28"/>
      <c r="J26" s="28"/>
      <c r="K26" s="36"/>
      <c r="L26" s="33"/>
    </row>
    <row r="27" s="3" customFormat="1" ht="24" spans="1:12">
      <c r="A27" s="25" t="s">
        <v>72</v>
      </c>
      <c r="B27" s="25" t="s">
        <v>73</v>
      </c>
      <c r="C27" s="25" t="s">
        <v>28</v>
      </c>
      <c r="D27" s="26">
        <v>1511</v>
      </c>
      <c r="E27" s="26" t="s">
        <v>70</v>
      </c>
      <c r="F27" s="26" t="s">
        <v>50</v>
      </c>
      <c r="G27" s="26" t="s">
        <v>71</v>
      </c>
      <c r="H27" s="28"/>
      <c r="I27" s="28"/>
      <c r="J27" s="28"/>
      <c r="K27" s="36"/>
      <c r="L27" s="33"/>
    </row>
    <row r="28" s="3" customFormat="1" spans="1:12">
      <c r="A28" s="25" t="s">
        <v>74</v>
      </c>
      <c r="B28" s="25" t="s">
        <v>75</v>
      </c>
      <c r="C28" s="25"/>
      <c r="D28" s="26"/>
      <c r="E28" s="26"/>
      <c r="F28" s="26"/>
      <c r="G28" s="26"/>
      <c r="H28" s="28"/>
      <c r="I28" s="28"/>
      <c r="J28" s="28"/>
      <c r="K28" s="36"/>
      <c r="L28" s="33"/>
    </row>
    <row r="29" s="3" customFormat="1" spans="1:12">
      <c r="A29" s="25" t="s">
        <v>76</v>
      </c>
      <c r="B29" s="25" t="s">
        <v>77</v>
      </c>
      <c r="C29" s="25"/>
      <c r="D29" s="26"/>
      <c r="E29" s="26"/>
      <c r="F29" s="26"/>
      <c r="G29" s="26"/>
      <c r="H29" s="28"/>
      <c r="I29" s="28"/>
      <c r="J29" s="28"/>
      <c r="K29" s="36"/>
      <c r="L29" s="33"/>
    </row>
    <row r="30" s="3" customFormat="1" ht="36" spans="1:12">
      <c r="A30" s="25" t="s">
        <v>45</v>
      </c>
      <c r="B30" s="25" t="s">
        <v>78</v>
      </c>
      <c r="C30" s="25" t="s">
        <v>47</v>
      </c>
      <c r="D30" s="26">
        <v>549314.7</v>
      </c>
      <c r="E30" s="26" t="s">
        <v>79</v>
      </c>
      <c r="F30" s="26" t="s">
        <v>50</v>
      </c>
      <c r="G30" s="26" t="s">
        <v>80</v>
      </c>
      <c r="H30" s="28"/>
      <c r="I30" s="28"/>
      <c r="J30" s="28"/>
      <c r="K30" s="36"/>
      <c r="L30" s="35" t="s">
        <v>81</v>
      </c>
    </row>
    <row r="31" s="3" customFormat="1" ht="24" spans="1:12">
      <c r="A31" s="25"/>
      <c r="B31" s="25" t="s">
        <v>82</v>
      </c>
      <c r="C31" s="25"/>
      <c r="D31" s="26">
        <v>549314.7</v>
      </c>
      <c r="E31" s="26"/>
      <c r="F31" s="26"/>
      <c r="G31" s="26"/>
      <c r="H31" s="28"/>
      <c r="I31" s="28"/>
      <c r="J31" s="28"/>
      <c r="K31" s="36"/>
      <c r="L31" s="35" t="s">
        <v>83</v>
      </c>
    </row>
    <row r="32" s="3" customFormat="1" ht="36" spans="1:12">
      <c r="A32" s="25" t="s">
        <v>64</v>
      </c>
      <c r="B32" s="25" t="s">
        <v>84</v>
      </c>
      <c r="C32" s="25" t="s">
        <v>47</v>
      </c>
      <c r="D32" s="26">
        <v>40121</v>
      </c>
      <c r="E32" s="26" t="s">
        <v>79</v>
      </c>
      <c r="F32" s="26" t="s">
        <v>50</v>
      </c>
      <c r="G32" s="26" t="s">
        <v>85</v>
      </c>
      <c r="H32" s="28"/>
      <c r="I32" s="28"/>
      <c r="J32" s="28"/>
      <c r="K32" s="36"/>
      <c r="L32" s="35" t="s">
        <v>81</v>
      </c>
    </row>
    <row r="33" s="3" customFormat="1" ht="24" spans="1:12">
      <c r="A33" s="25"/>
      <c r="B33" s="30" t="s">
        <v>86</v>
      </c>
      <c r="C33" s="25" t="s">
        <v>87</v>
      </c>
      <c r="D33" s="26">
        <f>D32</f>
        <v>40121</v>
      </c>
      <c r="E33" s="26"/>
      <c r="F33" s="26"/>
      <c r="G33" s="26"/>
      <c r="H33" s="28"/>
      <c r="I33" s="28"/>
      <c r="J33" s="28"/>
      <c r="K33" s="36"/>
      <c r="L33" s="35" t="s">
        <v>83</v>
      </c>
    </row>
    <row r="34" s="3" customFormat="1" spans="1:12">
      <c r="A34" s="25" t="s">
        <v>88</v>
      </c>
      <c r="B34" s="25" t="s">
        <v>89</v>
      </c>
      <c r="C34" s="25"/>
      <c r="D34" s="26"/>
      <c r="E34" s="26"/>
      <c r="F34" s="26"/>
      <c r="G34" s="26"/>
      <c r="H34" s="28"/>
      <c r="I34" s="28"/>
      <c r="J34" s="28"/>
      <c r="K34" s="36"/>
      <c r="L34" s="33"/>
    </row>
    <row r="35" s="3" customFormat="1" spans="1:12">
      <c r="A35" s="25" t="s">
        <v>90</v>
      </c>
      <c r="B35" s="25" t="s">
        <v>91</v>
      </c>
      <c r="C35" s="25"/>
      <c r="D35" s="26"/>
      <c r="E35" s="26"/>
      <c r="F35" s="26"/>
      <c r="G35" s="26"/>
      <c r="H35" s="28"/>
      <c r="I35" s="28"/>
      <c r="J35" s="28"/>
      <c r="K35" s="36"/>
      <c r="L35" s="33"/>
    </row>
    <row r="36" s="3" customFormat="1" ht="48" spans="1:12">
      <c r="A36" s="25" t="s">
        <v>45</v>
      </c>
      <c r="B36" s="25" t="s">
        <v>92</v>
      </c>
      <c r="C36" s="25" t="s">
        <v>47</v>
      </c>
      <c r="D36" s="26">
        <v>394729.1</v>
      </c>
      <c r="E36" s="26" t="s">
        <v>93</v>
      </c>
      <c r="F36" s="26" t="s">
        <v>50</v>
      </c>
      <c r="G36" s="26" t="s">
        <v>94</v>
      </c>
      <c r="H36" s="28"/>
      <c r="I36" s="28"/>
      <c r="J36" s="28"/>
      <c r="K36" s="36"/>
      <c r="L36" s="33"/>
    </row>
    <row r="37" s="3" customFormat="1" ht="36" spans="1:12">
      <c r="A37" s="25" t="s">
        <v>64</v>
      </c>
      <c r="B37" s="25" t="s">
        <v>95</v>
      </c>
      <c r="C37" s="25" t="s">
        <v>47</v>
      </c>
      <c r="D37" s="26">
        <v>43609</v>
      </c>
      <c r="E37" s="26" t="s">
        <v>96</v>
      </c>
      <c r="F37" s="26" t="s">
        <v>50</v>
      </c>
      <c r="G37" s="26" t="s">
        <v>97</v>
      </c>
      <c r="H37" s="28"/>
      <c r="I37" s="28"/>
      <c r="J37" s="28"/>
      <c r="K37" s="36"/>
      <c r="L37" s="33"/>
    </row>
    <row r="38" s="3" customFormat="1" ht="36" spans="1:12">
      <c r="A38" s="25" t="s">
        <v>55</v>
      </c>
      <c r="B38" s="25" t="s">
        <v>98</v>
      </c>
      <c r="C38" s="25" t="s">
        <v>47</v>
      </c>
      <c r="D38" s="26">
        <v>21289</v>
      </c>
      <c r="E38" s="26" t="s">
        <v>99</v>
      </c>
      <c r="F38" s="26" t="s">
        <v>50</v>
      </c>
      <c r="G38" s="26" t="s">
        <v>100</v>
      </c>
      <c r="H38" s="28"/>
      <c r="I38" s="28"/>
      <c r="J38" s="28"/>
      <c r="K38" s="36"/>
      <c r="L38" s="33"/>
    </row>
    <row r="39" s="3" customFormat="1" spans="1:12">
      <c r="A39" s="25" t="s">
        <v>101</v>
      </c>
      <c r="B39" s="25" t="s">
        <v>102</v>
      </c>
      <c r="C39" s="25"/>
      <c r="D39" s="26"/>
      <c r="E39" s="26"/>
      <c r="F39" s="26"/>
      <c r="G39" s="26"/>
      <c r="H39" s="28"/>
      <c r="I39" s="28"/>
      <c r="J39" s="28"/>
      <c r="K39" s="36"/>
      <c r="L39" s="33"/>
    </row>
    <row r="40" s="3" customFormat="1" ht="48" spans="1:12">
      <c r="A40" s="25" t="s">
        <v>103</v>
      </c>
      <c r="B40" s="25" t="s">
        <v>104</v>
      </c>
      <c r="C40" s="25" t="s">
        <v>47</v>
      </c>
      <c r="D40" s="26">
        <v>5521</v>
      </c>
      <c r="E40" s="26" t="s">
        <v>99</v>
      </c>
      <c r="F40" s="26" t="s">
        <v>50</v>
      </c>
      <c r="G40" s="26" t="s">
        <v>105</v>
      </c>
      <c r="H40" s="28"/>
      <c r="I40" s="28"/>
      <c r="J40" s="28"/>
      <c r="K40" s="36"/>
      <c r="L40" s="33"/>
    </row>
    <row r="41" s="3" customFormat="1" spans="1:12">
      <c r="A41" s="25" t="s">
        <v>106</v>
      </c>
      <c r="B41" s="25" t="s">
        <v>107</v>
      </c>
      <c r="C41" s="25"/>
      <c r="D41" s="26"/>
      <c r="E41" s="26"/>
      <c r="F41" s="26"/>
      <c r="G41" s="26"/>
      <c r="H41" s="28"/>
      <c r="I41" s="28"/>
      <c r="J41" s="28"/>
      <c r="K41" s="36"/>
      <c r="L41" s="33"/>
    </row>
    <row r="42" s="3" customFormat="1" ht="60" spans="1:12">
      <c r="A42" s="25" t="s">
        <v>108</v>
      </c>
      <c r="B42" s="25" t="s">
        <v>109</v>
      </c>
      <c r="C42" s="25" t="s">
        <v>47</v>
      </c>
      <c r="D42" s="26">
        <v>48.6</v>
      </c>
      <c r="E42" s="26" t="s">
        <v>110</v>
      </c>
      <c r="F42" s="26" t="s">
        <v>50</v>
      </c>
      <c r="G42" s="26" t="s">
        <v>111</v>
      </c>
      <c r="H42" s="28"/>
      <c r="I42" s="28"/>
      <c r="J42" s="28"/>
      <c r="K42" s="36"/>
      <c r="L42" s="33"/>
    </row>
    <row r="43" s="3" customFormat="1" ht="60" spans="1:12">
      <c r="A43" s="25" t="s">
        <v>112</v>
      </c>
      <c r="B43" s="25" t="s">
        <v>113</v>
      </c>
      <c r="C43" s="25" t="s">
        <v>47</v>
      </c>
      <c r="D43" s="26">
        <v>7839.8</v>
      </c>
      <c r="E43" s="26" t="s">
        <v>110</v>
      </c>
      <c r="F43" s="26" t="s">
        <v>50</v>
      </c>
      <c r="G43" s="26" t="s">
        <v>111</v>
      </c>
      <c r="H43" s="28">
        <f>30.5*0.91</f>
        <v>27.755</v>
      </c>
      <c r="I43" s="28"/>
      <c r="J43" s="28"/>
      <c r="K43" s="36"/>
      <c r="L43" s="33"/>
    </row>
    <row r="44" s="3" customFormat="1" spans="1:12">
      <c r="A44" s="25" t="s">
        <v>114</v>
      </c>
      <c r="B44" s="25" t="s">
        <v>115</v>
      </c>
      <c r="C44" s="25"/>
      <c r="D44" s="26"/>
      <c r="E44" s="26"/>
      <c r="F44" s="26"/>
      <c r="G44" s="26"/>
      <c r="H44" s="28"/>
      <c r="I44" s="28"/>
      <c r="J44" s="28"/>
      <c r="K44" s="36"/>
      <c r="L44" s="33"/>
    </row>
    <row r="45" s="3" customFormat="1" spans="1:12">
      <c r="A45" s="25" t="s">
        <v>116</v>
      </c>
      <c r="B45" s="25" t="s">
        <v>117</v>
      </c>
      <c r="C45" s="25"/>
      <c r="D45" s="26"/>
      <c r="E45" s="26"/>
      <c r="F45" s="26"/>
      <c r="G45" s="26"/>
      <c r="H45" s="28"/>
      <c r="I45" s="28"/>
      <c r="J45" s="28"/>
      <c r="K45" s="36"/>
      <c r="L45" s="33"/>
    </row>
    <row r="46" s="3" customFormat="1" spans="1:12">
      <c r="A46" s="25" t="s">
        <v>52</v>
      </c>
      <c r="B46" s="25" t="s">
        <v>118</v>
      </c>
      <c r="C46" s="25"/>
      <c r="D46" s="26"/>
      <c r="E46" s="26"/>
      <c r="F46" s="26"/>
      <c r="G46" s="26"/>
      <c r="H46" s="28"/>
      <c r="I46" s="28"/>
      <c r="J46" s="28"/>
      <c r="K46" s="36"/>
      <c r="L46" s="33"/>
    </row>
    <row r="47" s="3" customFormat="1" ht="24" spans="1:12">
      <c r="A47" s="25" t="s">
        <v>119</v>
      </c>
      <c r="B47" s="25" t="s">
        <v>120</v>
      </c>
      <c r="C47" s="25" t="s">
        <v>47</v>
      </c>
      <c r="D47" s="26">
        <v>5200</v>
      </c>
      <c r="E47" s="26" t="s">
        <v>121</v>
      </c>
      <c r="F47" s="26" t="s">
        <v>50</v>
      </c>
      <c r="G47" s="26" t="s">
        <v>122</v>
      </c>
      <c r="H47" s="28">
        <f>16.65*0.91</f>
        <v>15.1515</v>
      </c>
      <c r="I47" s="28"/>
      <c r="J47" s="28"/>
      <c r="K47" s="36"/>
      <c r="L47" s="39"/>
    </row>
    <row r="48" s="3" customFormat="1" spans="1:12">
      <c r="A48" s="25" t="s">
        <v>55</v>
      </c>
      <c r="B48" s="25" t="s">
        <v>123</v>
      </c>
      <c r="C48" s="25"/>
      <c r="D48" s="26"/>
      <c r="E48" s="26"/>
      <c r="F48" s="26"/>
      <c r="G48" s="26"/>
      <c r="H48" s="28"/>
      <c r="I48" s="28"/>
      <c r="J48" s="28"/>
      <c r="K48" s="36"/>
      <c r="L48" s="33"/>
    </row>
    <row r="49" s="3" customFormat="1" ht="36" spans="1:12">
      <c r="A49" s="25" t="s">
        <v>124</v>
      </c>
      <c r="B49" s="25" t="s">
        <v>125</v>
      </c>
      <c r="C49" s="25" t="s">
        <v>57</v>
      </c>
      <c r="D49" s="26">
        <v>58090.3</v>
      </c>
      <c r="E49" s="26" t="s">
        <v>126</v>
      </c>
      <c r="F49" s="26" t="s">
        <v>127</v>
      </c>
      <c r="G49" s="26" t="s">
        <v>128</v>
      </c>
      <c r="H49" s="28"/>
      <c r="I49" s="28"/>
      <c r="J49" s="28"/>
      <c r="K49" s="36"/>
      <c r="L49" s="33"/>
    </row>
    <row r="50" s="3" customFormat="1" ht="36" spans="1:12">
      <c r="A50" s="25" t="s">
        <v>129</v>
      </c>
      <c r="B50" s="25" t="s">
        <v>130</v>
      </c>
      <c r="C50" s="25" t="s">
        <v>57</v>
      </c>
      <c r="D50" s="26" t="s">
        <v>131</v>
      </c>
      <c r="E50" s="26" t="s">
        <v>126</v>
      </c>
      <c r="F50" s="26" t="s">
        <v>127</v>
      </c>
      <c r="G50" s="26" t="s">
        <v>132</v>
      </c>
      <c r="H50" s="28"/>
      <c r="I50" s="28"/>
      <c r="J50" s="28"/>
      <c r="K50" s="36"/>
      <c r="L50" s="33"/>
    </row>
    <row r="51" s="3" customFormat="1" ht="36" spans="1:12">
      <c r="A51" s="31" t="s">
        <v>60</v>
      </c>
      <c r="B51" s="25" t="s">
        <v>133</v>
      </c>
      <c r="C51" s="25" t="s">
        <v>57</v>
      </c>
      <c r="D51" s="26" t="s">
        <v>131</v>
      </c>
      <c r="E51" s="26" t="s">
        <v>126</v>
      </c>
      <c r="F51" s="26" t="s">
        <v>127</v>
      </c>
      <c r="G51" s="26" t="s">
        <v>132</v>
      </c>
      <c r="H51" s="28"/>
      <c r="I51" s="28"/>
      <c r="J51" s="28"/>
      <c r="K51" s="36"/>
      <c r="L51" s="33"/>
    </row>
    <row r="52" s="3" customFormat="1" ht="48" spans="1:12">
      <c r="A52" s="25" t="s">
        <v>134</v>
      </c>
      <c r="B52" s="25" t="s">
        <v>135</v>
      </c>
      <c r="C52" s="25" t="s">
        <v>57</v>
      </c>
      <c r="D52" s="26">
        <v>86407.9</v>
      </c>
      <c r="E52" s="26" t="s">
        <v>136</v>
      </c>
      <c r="F52" s="26" t="s">
        <v>50</v>
      </c>
      <c r="G52" s="26" t="s">
        <v>137</v>
      </c>
      <c r="H52" s="28"/>
      <c r="I52" s="28"/>
      <c r="J52" s="28"/>
      <c r="K52" s="36"/>
      <c r="L52" s="33"/>
    </row>
    <row r="53" s="3" customFormat="1" ht="48" spans="1:12">
      <c r="A53" s="25" t="s">
        <v>138</v>
      </c>
      <c r="B53" s="25" t="s">
        <v>139</v>
      </c>
      <c r="C53" s="25" t="s">
        <v>57</v>
      </c>
      <c r="D53" s="26">
        <v>45489</v>
      </c>
      <c r="E53" s="26" t="s">
        <v>136</v>
      </c>
      <c r="F53" s="26" t="s">
        <v>50</v>
      </c>
      <c r="G53" s="26" t="s">
        <v>137</v>
      </c>
      <c r="H53" s="28"/>
      <c r="I53" s="28"/>
      <c r="J53" s="28"/>
      <c r="K53" s="36"/>
      <c r="L53" s="33"/>
    </row>
    <row r="54" s="3" customFormat="1" spans="1:12">
      <c r="A54" s="25" t="s">
        <v>140</v>
      </c>
      <c r="B54" s="25" t="s">
        <v>141</v>
      </c>
      <c r="C54" s="25"/>
      <c r="D54" s="26"/>
      <c r="E54" s="26"/>
      <c r="F54" s="26"/>
      <c r="G54" s="26"/>
      <c r="H54" s="28"/>
      <c r="I54" s="28"/>
      <c r="J54" s="28"/>
      <c r="K54" s="36"/>
      <c r="L54" s="33"/>
    </row>
    <row r="55" s="3" customFormat="1" ht="48" spans="1:12">
      <c r="A55" s="25" t="s">
        <v>45</v>
      </c>
      <c r="B55" s="25" t="s">
        <v>142</v>
      </c>
      <c r="C55" s="25" t="s">
        <v>47</v>
      </c>
      <c r="D55" s="26">
        <v>29293.6</v>
      </c>
      <c r="E55" s="26" t="s">
        <v>99</v>
      </c>
      <c r="F55" s="26" t="s">
        <v>50</v>
      </c>
      <c r="G55" s="26" t="s">
        <v>105</v>
      </c>
      <c r="H55" s="28"/>
      <c r="I55" s="28"/>
      <c r="J55" s="28"/>
      <c r="K55" s="36"/>
      <c r="L55" s="33"/>
    </row>
    <row r="56" s="3" customFormat="1" spans="1:12">
      <c r="A56" s="25" t="s">
        <v>143</v>
      </c>
      <c r="B56" s="25" t="s">
        <v>144</v>
      </c>
      <c r="C56" s="25"/>
      <c r="D56" s="26"/>
      <c r="E56" s="26"/>
      <c r="F56" s="26"/>
      <c r="G56" s="26"/>
      <c r="H56" s="28"/>
      <c r="I56" s="28"/>
      <c r="J56" s="28"/>
      <c r="K56" s="36"/>
      <c r="L56" s="33"/>
    </row>
    <row r="57" s="3" customFormat="1" ht="48" spans="1:12">
      <c r="A57" s="25" t="s">
        <v>45</v>
      </c>
      <c r="B57" s="25" t="s">
        <v>142</v>
      </c>
      <c r="C57" s="25" t="s">
        <v>47</v>
      </c>
      <c r="D57" s="26">
        <v>42776.9</v>
      </c>
      <c r="E57" s="26" t="s">
        <v>99</v>
      </c>
      <c r="F57" s="26" t="s">
        <v>50</v>
      </c>
      <c r="G57" s="26" t="s">
        <v>105</v>
      </c>
      <c r="H57" s="28"/>
      <c r="I57" s="28"/>
      <c r="J57" s="28"/>
      <c r="K57" s="36"/>
      <c r="L57" s="35"/>
    </row>
    <row r="58" s="3" customFormat="1" spans="1:12">
      <c r="A58" s="25" t="s">
        <v>145</v>
      </c>
      <c r="B58" s="25" t="s">
        <v>146</v>
      </c>
      <c r="C58" s="25"/>
      <c r="D58" s="26"/>
      <c r="E58" s="26"/>
      <c r="F58" s="26"/>
      <c r="G58" s="26"/>
      <c r="H58" s="28"/>
      <c r="I58" s="28"/>
      <c r="J58" s="28"/>
      <c r="K58" s="36"/>
      <c r="L58" s="35"/>
    </row>
    <row r="59" s="3" customFormat="1" ht="48" spans="1:12">
      <c r="A59" s="25" t="s">
        <v>45</v>
      </c>
      <c r="B59" s="25" t="s">
        <v>147</v>
      </c>
      <c r="C59" s="25" t="s">
        <v>28</v>
      </c>
      <c r="D59" s="26">
        <v>1801.1</v>
      </c>
      <c r="E59" s="26" t="s">
        <v>148</v>
      </c>
      <c r="F59" s="26" t="s">
        <v>50</v>
      </c>
      <c r="G59" s="26" t="s">
        <v>149</v>
      </c>
      <c r="H59" s="28"/>
      <c r="I59" s="28"/>
      <c r="J59" s="28"/>
      <c r="K59" s="36"/>
      <c r="L59" s="35"/>
    </row>
    <row r="60" s="3" customFormat="1" ht="48" spans="1:12">
      <c r="A60" s="25" t="s">
        <v>64</v>
      </c>
      <c r="B60" s="25" t="s">
        <v>150</v>
      </c>
      <c r="C60" s="25" t="s">
        <v>28</v>
      </c>
      <c r="D60" s="26">
        <v>460</v>
      </c>
      <c r="E60" s="26" t="s">
        <v>148</v>
      </c>
      <c r="F60" s="26" t="s">
        <v>50</v>
      </c>
      <c r="G60" s="26" t="s">
        <v>149</v>
      </c>
      <c r="H60" s="28"/>
      <c r="I60" s="28"/>
      <c r="J60" s="28"/>
      <c r="K60" s="36"/>
      <c r="L60" s="35"/>
    </row>
    <row r="61" s="3" customFormat="1" ht="48" spans="1:12">
      <c r="A61" s="25" t="s">
        <v>52</v>
      </c>
      <c r="B61" s="25" t="s">
        <v>151</v>
      </c>
      <c r="C61" s="25" t="s">
        <v>28</v>
      </c>
      <c r="D61" s="26">
        <v>4970</v>
      </c>
      <c r="E61" s="26" t="s">
        <v>148</v>
      </c>
      <c r="F61" s="26" t="s">
        <v>50</v>
      </c>
      <c r="G61" s="26" t="s">
        <v>149</v>
      </c>
      <c r="H61" s="28"/>
      <c r="I61" s="28"/>
      <c r="J61" s="28"/>
      <c r="K61" s="36"/>
      <c r="L61" s="35"/>
    </row>
    <row r="62" s="3" customFormat="1" ht="48" spans="1:12">
      <c r="A62" s="25" t="s">
        <v>55</v>
      </c>
      <c r="B62" s="25" t="s">
        <v>152</v>
      </c>
      <c r="C62" s="25" t="s">
        <v>28</v>
      </c>
      <c r="D62" s="26">
        <v>120</v>
      </c>
      <c r="E62" s="26" t="s">
        <v>148</v>
      </c>
      <c r="F62" s="26" t="s">
        <v>50</v>
      </c>
      <c r="G62" s="26" t="s">
        <v>149</v>
      </c>
      <c r="H62" s="28"/>
      <c r="I62" s="28"/>
      <c r="J62" s="28"/>
      <c r="K62" s="36"/>
      <c r="L62" s="35"/>
    </row>
    <row r="63" s="3" customFormat="1" ht="48" spans="1:12">
      <c r="A63" s="25" t="s">
        <v>60</v>
      </c>
      <c r="B63" s="25" t="s">
        <v>153</v>
      </c>
      <c r="C63" s="25" t="s">
        <v>28</v>
      </c>
      <c r="D63" s="26">
        <v>204</v>
      </c>
      <c r="E63" s="26" t="s">
        <v>148</v>
      </c>
      <c r="F63" s="26" t="s">
        <v>50</v>
      </c>
      <c r="G63" s="26" t="s">
        <v>149</v>
      </c>
      <c r="H63" s="28"/>
      <c r="I63" s="28"/>
      <c r="J63" s="28"/>
      <c r="K63" s="36"/>
      <c r="L63" s="35"/>
    </row>
    <row r="64" s="3" customFormat="1" ht="23" customHeight="1" spans="1:12">
      <c r="A64" s="25" t="s">
        <v>154</v>
      </c>
      <c r="B64" s="25" t="s">
        <v>155</v>
      </c>
      <c r="C64" s="25"/>
      <c r="D64" s="26"/>
      <c r="E64" s="26"/>
      <c r="F64" s="26"/>
      <c r="G64" s="26"/>
      <c r="H64" s="28"/>
      <c r="I64" s="28"/>
      <c r="J64" s="28"/>
      <c r="K64" s="36"/>
      <c r="L64" s="35"/>
    </row>
    <row r="65" s="3" customFormat="1" spans="1:12">
      <c r="A65" s="25" t="s">
        <v>156</v>
      </c>
      <c r="B65" s="25" t="s">
        <v>157</v>
      </c>
      <c r="C65" s="25"/>
      <c r="D65" s="26"/>
      <c r="E65" s="26"/>
      <c r="F65" s="26"/>
      <c r="G65" s="26"/>
      <c r="H65" s="28"/>
      <c r="I65" s="28"/>
      <c r="J65" s="28"/>
      <c r="K65" s="36"/>
      <c r="L65" s="35"/>
    </row>
    <row r="66" s="3" customFormat="1" ht="60" spans="1:12">
      <c r="A66" s="25" t="s">
        <v>45</v>
      </c>
      <c r="B66" s="25" t="s">
        <v>158</v>
      </c>
      <c r="C66" s="25" t="s">
        <v>47</v>
      </c>
      <c r="D66" s="26">
        <v>126</v>
      </c>
      <c r="E66" s="26" t="s">
        <v>159</v>
      </c>
      <c r="F66" s="26" t="s">
        <v>160</v>
      </c>
      <c r="G66" s="26" t="s">
        <v>161</v>
      </c>
      <c r="H66" s="28">
        <v>172.9</v>
      </c>
      <c r="I66" s="28"/>
      <c r="J66" s="28"/>
      <c r="K66" s="36"/>
      <c r="L66" s="35" t="s">
        <v>162</v>
      </c>
    </row>
    <row r="67" s="3" customFormat="1" ht="72" spans="1:12">
      <c r="A67" s="25" t="s">
        <v>52</v>
      </c>
      <c r="B67" s="25" t="s">
        <v>163</v>
      </c>
      <c r="C67" s="25" t="s">
        <v>47</v>
      </c>
      <c r="D67" s="26">
        <v>1982.7</v>
      </c>
      <c r="E67" s="26" t="s">
        <v>164</v>
      </c>
      <c r="F67" s="26" t="s">
        <v>165</v>
      </c>
      <c r="G67" s="26" t="s">
        <v>166</v>
      </c>
      <c r="H67" s="28"/>
      <c r="I67" s="28"/>
      <c r="J67" s="50">
        <v>0.02</v>
      </c>
      <c r="K67" s="36"/>
      <c r="L67" s="35"/>
    </row>
    <row r="68" s="3" customFormat="1" spans="1:12">
      <c r="A68" s="25" t="s">
        <v>167</v>
      </c>
      <c r="B68" s="25" t="s">
        <v>168</v>
      </c>
      <c r="C68" s="25"/>
      <c r="D68" s="26"/>
      <c r="E68" s="26"/>
      <c r="F68" s="26"/>
      <c r="G68" s="26"/>
      <c r="H68" s="28"/>
      <c r="I68" s="28"/>
      <c r="J68" s="28"/>
      <c r="K68" s="36"/>
      <c r="L68" s="35"/>
    </row>
    <row r="69" s="3" customFormat="1" spans="1:12">
      <c r="A69" s="25" t="s">
        <v>52</v>
      </c>
      <c r="B69" s="25" t="s">
        <v>169</v>
      </c>
      <c r="C69" s="25"/>
      <c r="D69" s="26"/>
      <c r="E69" s="26"/>
      <c r="F69" s="26"/>
      <c r="G69" s="26"/>
      <c r="H69" s="28"/>
      <c r="I69" s="28"/>
      <c r="J69" s="28"/>
      <c r="K69" s="36"/>
      <c r="L69" s="35"/>
    </row>
    <row r="70" s="3" customFormat="1" ht="72" spans="1:12">
      <c r="A70" s="25" t="s">
        <v>170</v>
      </c>
      <c r="B70" s="25" t="s">
        <v>171</v>
      </c>
      <c r="C70" s="25" t="s">
        <v>47</v>
      </c>
      <c r="D70" s="26">
        <v>426.9</v>
      </c>
      <c r="E70" s="26" t="s">
        <v>164</v>
      </c>
      <c r="F70" s="26" t="s">
        <v>165</v>
      </c>
      <c r="G70" s="26" t="s">
        <v>166</v>
      </c>
      <c r="H70" s="28"/>
      <c r="I70" s="28"/>
      <c r="J70" s="50">
        <v>0.02</v>
      </c>
      <c r="K70" s="36"/>
      <c r="L70" s="35"/>
    </row>
    <row r="71" s="3" customFormat="1" ht="72" spans="1:12">
      <c r="A71" s="25" t="s">
        <v>172</v>
      </c>
      <c r="B71" s="25" t="s">
        <v>173</v>
      </c>
      <c r="C71" s="25" t="s">
        <v>47</v>
      </c>
      <c r="D71" s="26">
        <v>800.1</v>
      </c>
      <c r="E71" s="26" t="s">
        <v>164</v>
      </c>
      <c r="F71" s="26" t="s">
        <v>165</v>
      </c>
      <c r="G71" s="26" t="s">
        <v>166</v>
      </c>
      <c r="H71" s="28"/>
      <c r="I71" s="28"/>
      <c r="J71" s="50">
        <v>0.02</v>
      </c>
      <c r="K71" s="36"/>
      <c r="L71" s="35"/>
    </row>
    <row r="72" s="3" customFormat="1" ht="24" spans="1:12">
      <c r="A72" s="25" t="s">
        <v>174</v>
      </c>
      <c r="B72" s="25" t="s">
        <v>175</v>
      </c>
      <c r="C72" s="25" t="s">
        <v>47</v>
      </c>
      <c r="D72" s="26">
        <v>303.4</v>
      </c>
      <c r="E72" s="26" t="s">
        <v>121</v>
      </c>
      <c r="F72" s="26" t="s">
        <v>50</v>
      </c>
      <c r="G72" s="26" t="s">
        <v>122</v>
      </c>
      <c r="H72" s="28">
        <f>103.06*0.91</f>
        <v>93.7846</v>
      </c>
      <c r="I72" s="28"/>
      <c r="J72" s="28"/>
      <c r="K72" s="36"/>
      <c r="L72" s="35"/>
    </row>
    <row r="73" s="3" customFormat="1" ht="24" spans="1:12">
      <c r="A73" s="25" t="s">
        <v>176</v>
      </c>
      <c r="B73" s="25" t="s">
        <v>177</v>
      </c>
      <c r="C73" s="25" t="s">
        <v>57</v>
      </c>
      <c r="D73" s="26">
        <v>290</v>
      </c>
      <c r="E73" s="26" t="s">
        <v>148</v>
      </c>
      <c r="F73" s="26" t="s">
        <v>50</v>
      </c>
      <c r="G73" s="26" t="s">
        <v>178</v>
      </c>
      <c r="H73" s="28"/>
      <c r="I73" s="28"/>
      <c r="J73" s="28"/>
      <c r="K73" s="36"/>
      <c r="L73" s="35"/>
    </row>
    <row r="74" s="3" customFormat="1" ht="72" spans="1:12">
      <c r="A74" s="25" t="s">
        <v>179</v>
      </c>
      <c r="B74" s="25" t="s">
        <v>180</v>
      </c>
      <c r="C74" s="25" t="s">
        <v>47</v>
      </c>
      <c r="D74" s="26">
        <v>724.7</v>
      </c>
      <c r="E74" s="26" t="s">
        <v>164</v>
      </c>
      <c r="F74" s="26" t="s">
        <v>165</v>
      </c>
      <c r="G74" s="26" t="s">
        <v>166</v>
      </c>
      <c r="H74" s="28"/>
      <c r="I74" s="28"/>
      <c r="J74" s="50">
        <v>0.02</v>
      </c>
      <c r="K74" s="36"/>
      <c r="L74" s="35"/>
    </row>
    <row r="75" s="3" customFormat="1" ht="36" spans="1:12">
      <c r="A75" s="25" t="s">
        <v>119</v>
      </c>
      <c r="B75" s="25" t="s">
        <v>181</v>
      </c>
      <c r="C75" s="25" t="s">
        <v>47</v>
      </c>
      <c r="D75" s="26">
        <v>5.7</v>
      </c>
      <c r="E75" s="26" t="s">
        <v>148</v>
      </c>
      <c r="F75" s="26" t="s">
        <v>165</v>
      </c>
      <c r="G75" s="26" t="s">
        <v>182</v>
      </c>
      <c r="H75" s="28"/>
      <c r="I75" s="28"/>
      <c r="J75" s="50">
        <v>0.02</v>
      </c>
      <c r="K75" s="36"/>
      <c r="L75" s="35"/>
    </row>
    <row r="76" s="3" customFormat="1" ht="36" spans="1:12">
      <c r="A76" s="25" t="s">
        <v>183</v>
      </c>
      <c r="B76" s="25" t="s">
        <v>184</v>
      </c>
      <c r="C76" s="25" t="s">
        <v>47</v>
      </c>
      <c r="D76" s="26">
        <v>12.2</v>
      </c>
      <c r="E76" s="26" t="s">
        <v>185</v>
      </c>
      <c r="F76" s="26" t="s">
        <v>165</v>
      </c>
      <c r="G76" s="26" t="s">
        <v>186</v>
      </c>
      <c r="H76" s="28"/>
      <c r="I76" s="28"/>
      <c r="J76" s="50">
        <v>0.02</v>
      </c>
      <c r="K76" s="36"/>
      <c r="L76" s="35"/>
    </row>
    <row r="77" s="3" customFormat="1" ht="36" spans="1:12">
      <c r="A77" s="25" t="s">
        <v>187</v>
      </c>
      <c r="B77" s="25" t="s">
        <v>188</v>
      </c>
      <c r="C77" s="25" t="s">
        <v>189</v>
      </c>
      <c r="D77" s="26">
        <v>433</v>
      </c>
      <c r="E77" s="26" t="s">
        <v>190</v>
      </c>
      <c r="F77" s="26" t="s">
        <v>191</v>
      </c>
      <c r="G77" s="26" t="s">
        <v>192</v>
      </c>
      <c r="H77" s="28"/>
      <c r="I77" s="28"/>
      <c r="J77" s="50">
        <v>0.01</v>
      </c>
      <c r="K77" s="36"/>
      <c r="L77" s="35"/>
    </row>
    <row r="78" s="3" customFormat="1" ht="36" spans="1:12">
      <c r="A78" s="25" t="s">
        <v>193</v>
      </c>
      <c r="B78" s="25" t="s">
        <v>194</v>
      </c>
      <c r="C78" s="25" t="s">
        <v>189</v>
      </c>
      <c r="D78" s="26">
        <v>1567</v>
      </c>
      <c r="E78" s="26" t="s">
        <v>190</v>
      </c>
      <c r="F78" s="26" t="s">
        <v>191</v>
      </c>
      <c r="G78" s="26" t="s">
        <v>192</v>
      </c>
      <c r="H78" s="28"/>
      <c r="I78" s="28"/>
      <c r="J78" s="50">
        <v>0.01</v>
      </c>
      <c r="K78" s="36"/>
      <c r="L78" s="35"/>
    </row>
    <row r="79" s="3" customFormat="1" spans="1:12">
      <c r="A79" s="25" t="s">
        <v>195</v>
      </c>
      <c r="B79" s="25" t="s">
        <v>196</v>
      </c>
      <c r="C79" s="25"/>
      <c r="D79" s="26"/>
      <c r="E79" s="26"/>
      <c r="F79" s="26"/>
      <c r="G79" s="26"/>
      <c r="H79" s="28"/>
      <c r="I79" s="28"/>
      <c r="J79" s="28"/>
      <c r="K79" s="36"/>
      <c r="L79" s="35"/>
    </row>
    <row r="80" s="3" customFormat="1" spans="1:12">
      <c r="A80" s="25" t="s">
        <v>197</v>
      </c>
      <c r="B80" s="25" t="s">
        <v>198</v>
      </c>
      <c r="C80" s="25"/>
      <c r="D80" s="26"/>
      <c r="E80" s="26"/>
      <c r="F80" s="26"/>
      <c r="G80" s="26"/>
      <c r="H80" s="28"/>
      <c r="I80" s="28"/>
      <c r="J80" s="28"/>
      <c r="K80" s="36"/>
      <c r="L80" s="35"/>
    </row>
    <row r="81" s="3" customFormat="1" spans="1:12">
      <c r="A81" s="25" t="s">
        <v>45</v>
      </c>
      <c r="B81" s="25" t="s">
        <v>199</v>
      </c>
      <c r="C81" s="25"/>
      <c r="D81" s="26"/>
      <c r="E81" s="26"/>
      <c r="F81" s="26"/>
      <c r="G81" s="26"/>
      <c r="H81" s="28"/>
      <c r="I81" s="28"/>
      <c r="J81" s="28"/>
      <c r="K81" s="36"/>
      <c r="L81" s="35"/>
    </row>
    <row r="82" s="3" customFormat="1" ht="60" spans="1:12">
      <c r="A82" s="25" t="s">
        <v>200</v>
      </c>
      <c r="B82" s="25" t="s">
        <v>201</v>
      </c>
      <c r="C82" s="25" t="s">
        <v>47</v>
      </c>
      <c r="D82" s="26">
        <v>46.2</v>
      </c>
      <c r="E82" s="26" t="s">
        <v>159</v>
      </c>
      <c r="F82" s="26" t="s">
        <v>160</v>
      </c>
      <c r="G82" s="26" t="s">
        <v>161</v>
      </c>
      <c r="H82" s="28">
        <v>172.9</v>
      </c>
      <c r="I82" s="28"/>
      <c r="J82" s="28"/>
      <c r="K82" s="36"/>
      <c r="L82" s="35" t="s">
        <v>162</v>
      </c>
    </row>
    <row r="83" s="3" customFormat="1" ht="24" spans="1:12">
      <c r="A83" s="25" t="s">
        <v>202</v>
      </c>
      <c r="B83" s="25" t="s">
        <v>203</v>
      </c>
      <c r="C83" s="25" t="s">
        <v>47</v>
      </c>
      <c r="D83" s="26">
        <v>5.4</v>
      </c>
      <c r="E83" s="26" t="s">
        <v>121</v>
      </c>
      <c r="F83" s="26" t="s">
        <v>50</v>
      </c>
      <c r="G83" s="26" t="s">
        <v>122</v>
      </c>
      <c r="H83" s="28"/>
      <c r="I83" s="28"/>
      <c r="J83" s="28"/>
      <c r="K83" s="36"/>
      <c r="L83" s="35"/>
    </row>
    <row r="84" s="3" customFormat="1" spans="1:12">
      <c r="A84" s="25" t="s">
        <v>204</v>
      </c>
      <c r="B84" s="25" t="s">
        <v>205</v>
      </c>
      <c r="C84" s="25"/>
      <c r="D84" s="26"/>
      <c r="E84" s="26"/>
      <c r="F84" s="26"/>
      <c r="G84" s="26"/>
      <c r="H84" s="28"/>
      <c r="I84" s="28"/>
      <c r="J84" s="28"/>
      <c r="K84" s="36"/>
      <c r="L84" s="35"/>
    </row>
    <row r="85" s="3" customFormat="1" ht="60" spans="1:12">
      <c r="A85" s="25" t="s">
        <v>52</v>
      </c>
      <c r="B85" s="25" t="s">
        <v>206</v>
      </c>
      <c r="C85" s="25" t="s">
        <v>47</v>
      </c>
      <c r="D85" s="26">
        <v>1154.8</v>
      </c>
      <c r="E85" s="26" t="s">
        <v>207</v>
      </c>
      <c r="F85" s="26" t="s">
        <v>208</v>
      </c>
      <c r="G85" s="26" t="s">
        <v>209</v>
      </c>
      <c r="H85" s="28"/>
      <c r="I85" s="28"/>
      <c r="J85" s="50">
        <v>0.02</v>
      </c>
      <c r="K85" s="36"/>
      <c r="L85" s="35"/>
    </row>
    <row r="86" s="3" customFormat="1" ht="60" spans="1:12">
      <c r="A86" s="25" t="s">
        <v>55</v>
      </c>
      <c r="B86" s="25" t="s">
        <v>210</v>
      </c>
      <c r="C86" s="25" t="s">
        <v>47</v>
      </c>
      <c r="D86" s="26">
        <v>3122.8</v>
      </c>
      <c r="E86" s="26" t="s">
        <v>207</v>
      </c>
      <c r="F86" s="26" t="s">
        <v>208</v>
      </c>
      <c r="G86" s="26" t="s">
        <v>209</v>
      </c>
      <c r="H86" s="28"/>
      <c r="I86" s="28"/>
      <c r="J86" s="50">
        <v>0.02</v>
      </c>
      <c r="K86" s="36"/>
      <c r="L86" s="35"/>
    </row>
    <row r="87" s="3" customFormat="1" ht="48" spans="1:12">
      <c r="A87" s="25" t="s">
        <v>60</v>
      </c>
      <c r="B87" s="25" t="s">
        <v>211</v>
      </c>
      <c r="C87" s="25" t="s">
        <v>47</v>
      </c>
      <c r="D87" s="26">
        <v>863</v>
      </c>
      <c r="E87" s="26" t="s">
        <v>212</v>
      </c>
      <c r="F87" s="26" t="s">
        <v>160</v>
      </c>
      <c r="G87" s="26" t="s">
        <v>213</v>
      </c>
      <c r="H87" s="28">
        <v>172.9</v>
      </c>
      <c r="I87" s="28"/>
      <c r="J87" s="28"/>
      <c r="K87" s="36"/>
      <c r="L87" s="35" t="s">
        <v>162</v>
      </c>
    </row>
    <row r="88" s="3" customFormat="1" ht="48" spans="1:12">
      <c r="A88" s="25" t="s">
        <v>214</v>
      </c>
      <c r="B88" s="25" t="s">
        <v>215</v>
      </c>
      <c r="C88" s="25" t="s">
        <v>47</v>
      </c>
      <c r="D88" s="26">
        <v>1529.9</v>
      </c>
      <c r="E88" s="26" t="s">
        <v>216</v>
      </c>
      <c r="F88" s="26" t="s">
        <v>217</v>
      </c>
      <c r="G88" s="26" t="s">
        <v>218</v>
      </c>
      <c r="H88" s="28"/>
      <c r="I88" s="28"/>
      <c r="J88" s="28"/>
      <c r="K88" s="36"/>
      <c r="L88" s="35"/>
    </row>
    <row r="89" s="3" customFormat="1" ht="36" spans="1:12">
      <c r="A89" s="25" t="s">
        <v>219</v>
      </c>
      <c r="B89" s="25" t="s">
        <v>220</v>
      </c>
      <c r="C89" s="25" t="s">
        <v>189</v>
      </c>
      <c r="D89" s="26">
        <v>5269</v>
      </c>
      <c r="E89" s="26" t="s">
        <v>190</v>
      </c>
      <c r="F89" s="26" t="s">
        <v>191</v>
      </c>
      <c r="G89" s="26" t="s">
        <v>192</v>
      </c>
      <c r="H89" s="28"/>
      <c r="I89" s="28"/>
      <c r="J89" s="50">
        <v>0.01</v>
      </c>
      <c r="K89" s="36"/>
      <c r="L89" s="35"/>
    </row>
    <row r="90" s="3" customFormat="1" ht="24" spans="1:12">
      <c r="A90" s="25" t="s">
        <v>101</v>
      </c>
      <c r="B90" s="25" t="s">
        <v>221</v>
      </c>
      <c r="C90" s="25" t="s">
        <v>47</v>
      </c>
      <c r="D90" s="26">
        <v>1262.7</v>
      </c>
      <c r="E90" s="26" t="s">
        <v>207</v>
      </c>
      <c r="F90" s="26" t="s">
        <v>222</v>
      </c>
      <c r="G90" s="26" t="s">
        <v>223</v>
      </c>
      <c r="H90" s="28"/>
      <c r="I90" s="28"/>
      <c r="J90" s="28"/>
      <c r="K90" s="36"/>
      <c r="L90" s="35"/>
    </row>
    <row r="91" s="3" customFormat="1" ht="36" spans="1:12">
      <c r="A91" s="25" t="s">
        <v>106</v>
      </c>
      <c r="B91" s="25" t="s">
        <v>224</v>
      </c>
      <c r="C91" s="25" t="s">
        <v>57</v>
      </c>
      <c r="D91" s="26">
        <v>62018.9</v>
      </c>
      <c r="E91" s="26" t="s">
        <v>225</v>
      </c>
      <c r="F91" s="26" t="s">
        <v>50</v>
      </c>
      <c r="G91" s="26" t="s">
        <v>226</v>
      </c>
      <c r="H91" s="28"/>
      <c r="I91" s="28"/>
      <c r="J91" s="28"/>
      <c r="K91" s="36"/>
      <c r="L91" s="35"/>
    </row>
    <row r="92" s="3" customFormat="1" ht="24" spans="1:12">
      <c r="A92" s="25" t="s">
        <v>227</v>
      </c>
      <c r="B92" s="25" t="s">
        <v>228</v>
      </c>
      <c r="C92" s="25" t="s">
        <v>57</v>
      </c>
      <c r="D92" s="26">
        <v>62018.9</v>
      </c>
      <c r="E92" s="26" t="s">
        <v>225</v>
      </c>
      <c r="F92" s="26" t="s">
        <v>50</v>
      </c>
      <c r="G92" s="26" t="s">
        <v>229</v>
      </c>
      <c r="H92" s="28"/>
      <c r="I92" s="28"/>
      <c r="J92" s="28"/>
      <c r="K92" s="36"/>
      <c r="L92" s="35"/>
    </row>
    <row r="93" s="3" customFormat="1" ht="36" spans="1:12">
      <c r="A93" s="25" t="s">
        <v>230</v>
      </c>
      <c r="B93" s="25" t="s">
        <v>231</v>
      </c>
      <c r="C93" s="25" t="s">
        <v>57</v>
      </c>
      <c r="D93" s="26">
        <v>6802.5</v>
      </c>
      <c r="E93" s="26" t="s">
        <v>225</v>
      </c>
      <c r="F93" s="26" t="s">
        <v>50</v>
      </c>
      <c r="G93" s="26" t="s">
        <v>226</v>
      </c>
      <c r="H93" s="28"/>
      <c r="I93" s="28"/>
      <c r="J93" s="28"/>
      <c r="K93" s="36"/>
      <c r="L93" s="35"/>
    </row>
    <row r="94" s="3" customFormat="1" ht="36" spans="1:12">
      <c r="A94" s="25" t="s">
        <v>232</v>
      </c>
      <c r="B94" s="25" t="s">
        <v>233</v>
      </c>
      <c r="C94" s="25" t="s">
        <v>47</v>
      </c>
      <c r="D94" s="26">
        <v>3983.5</v>
      </c>
      <c r="E94" s="26" t="s">
        <v>79</v>
      </c>
      <c r="F94" s="26" t="s">
        <v>50</v>
      </c>
      <c r="G94" s="26" t="s">
        <v>80</v>
      </c>
      <c r="H94" s="28"/>
      <c r="I94" s="28"/>
      <c r="J94" s="28"/>
      <c r="K94" s="36"/>
      <c r="L94" s="35" t="s">
        <v>234</v>
      </c>
    </row>
    <row r="95" s="3" customFormat="1" ht="60" spans="1:12">
      <c r="A95" s="25" t="s">
        <v>235</v>
      </c>
      <c r="B95" s="25" t="s">
        <v>236</v>
      </c>
      <c r="C95" s="25" t="s">
        <v>47</v>
      </c>
      <c r="D95" s="26">
        <v>1786.2</v>
      </c>
      <c r="E95" s="26" t="s">
        <v>237</v>
      </c>
      <c r="F95" s="26" t="s">
        <v>50</v>
      </c>
      <c r="G95" s="26" t="s">
        <v>238</v>
      </c>
      <c r="H95" s="28"/>
      <c r="I95" s="28"/>
      <c r="J95" s="28"/>
      <c r="K95" s="36"/>
      <c r="L95" s="35" t="s">
        <v>234</v>
      </c>
    </row>
    <row r="96" s="3" customFormat="1" spans="1:12">
      <c r="A96" s="25" t="s">
        <v>239</v>
      </c>
      <c r="B96" s="25" t="s">
        <v>240</v>
      </c>
      <c r="C96" s="25"/>
      <c r="D96" s="26"/>
      <c r="E96" s="26"/>
      <c r="F96" s="26"/>
      <c r="G96" s="26"/>
      <c r="H96" s="28"/>
      <c r="I96" s="28"/>
      <c r="J96" s="28"/>
      <c r="K96" s="36"/>
      <c r="L96" s="35"/>
    </row>
    <row r="97" s="3" customFormat="1" ht="36" spans="1:12">
      <c r="A97" s="25" t="s">
        <v>241</v>
      </c>
      <c r="B97" s="25" t="s">
        <v>242</v>
      </c>
      <c r="C97" s="25" t="s">
        <v>47</v>
      </c>
      <c r="D97" s="26">
        <v>1.9</v>
      </c>
      <c r="E97" s="26" t="s">
        <v>148</v>
      </c>
      <c r="F97" s="26" t="s">
        <v>165</v>
      </c>
      <c r="G97" s="46" t="s">
        <v>243</v>
      </c>
      <c r="H97" s="28"/>
      <c r="I97" s="28"/>
      <c r="J97" s="50">
        <v>0.02</v>
      </c>
      <c r="K97" s="36"/>
      <c r="L97" s="35"/>
    </row>
    <row r="98" s="3" customFormat="1" ht="36" spans="1:12">
      <c r="A98" s="25" t="s">
        <v>244</v>
      </c>
      <c r="B98" s="25" t="s">
        <v>220</v>
      </c>
      <c r="C98" s="25" t="s">
        <v>189</v>
      </c>
      <c r="D98" s="26">
        <v>37</v>
      </c>
      <c r="E98" s="26" t="s">
        <v>190</v>
      </c>
      <c r="F98" s="26" t="s">
        <v>191</v>
      </c>
      <c r="G98" s="26" t="s">
        <v>192</v>
      </c>
      <c r="H98" s="28"/>
      <c r="I98" s="28"/>
      <c r="J98" s="50">
        <v>0.01</v>
      </c>
      <c r="K98" s="36"/>
      <c r="L98" s="35"/>
    </row>
    <row r="99" s="3" customFormat="1" ht="36" spans="1:12">
      <c r="A99" s="25" t="s">
        <v>245</v>
      </c>
      <c r="B99" s="25" t="s">
        <v>246</v>
      </c>
      <c r="C99" s="25" t="s">
        <v>189</v>
      </c>
      <c r="D99" s="26">
        <v>96</v>
      </c>
      <c r="E99" s="26" t="s">
        <v>190</v>
      </c>
      <c r="F99" s="26" t="s">
        <v>191</v>
      </c>
      <c r="G99" s="26" t="s">
        <v>192</v>
      </c>
      <c r="H99" s="28"/>
      <c r="I99" s="28"/>
      <c r="J99" s="50">
        <v>0.01</v>
      </c>
      <c r="K99" s="36"/>
      <c r="L99" s="35"/>
    </row>
    <row r="100" s="3" customFormat="1" ht="24" spans="1:12">
      <c r="A100" s="25" t="s">
        <v>247</v>
      </c>
      <c r="B100" s="25" t="s">
        <v>248</v>
      </c>
      <c r="C100" s="25" t="s">
        <v>57</v>
      </c>
      <c r="D100" s="26">
        <v>21</v>
      </c>
      <c r="E100" s="26" t="s">
        <v>148</v>
      </c>
      <c r="F100" s="26" t="s">
        <v>50</v>
      </c>
      <c r="G100" s="26" t="s">
        <v>249</v>
      </c>
      <c r="H100" s="28"/>
      <c r="I100" s="28"/>
      <c r="J100" s="28"/>
      <c r="K100" s="36"/>
      <c r="L100" s="35"/>
    </row>
    <row r="101" s="3" customFormat="1" spans="1:12">
      <c r="A101" s="25" t="s">
        <v>134</v>
      </c>
      <c r="B101" s="25" t="s">
        <v>250</v>
      </c>
      <c r="C101" s="25"/>
      <c r="D101" s="26"/>
      <c r="E101" s="26"/>
      <c r="F101" s="26"/>
      <c r="G101" s="26"/>
      <c r="H101" s="28"/>
      <c r="I101" s="28"/>
      <c r="J101" s="28"/>
      <c r="K101" s="36"/>
      <c r="L101" s="35"/>
    </row>
    <row r="102" s="3" customFormat="1" ht="24" spans="1:12">
      <c r="A102" s="25" t="s">
        <v>251</v>
      </c>
      <c r="B102" s="25" t="s">
        <v>252</v>
      </c>
      <c r="C102" s="25" t="s">
        <v>253</v>
      </c>
      <c r="D102" s="26">
        <v>0.342</v>
      </c>
      <c r="E102" s="26" t="s">
        <v>148</v>
      </c>
      <c r="F102" s="26" t="s">
        <v>50</v>
      </c>
      <c r="G102" s="26" t="s">
        <v>254</v>
      </c>
      <c r="H102" s="28">
        <f>9045.62*0.91</f>
        <v>8231.5142</v>
      </c>
      <c r="I102" s="28"/>
      <c r="J102" s="28"/>
      <c r="K102" s="36">
        <f>I102*D102</f>
        <v>0</v>
      </c>
      <c r="L102" s="35"/>
    </row>
    <row r="103" s="3" customFormat="1" ht="36" spans="1:12">
      <c r="A103" s="25" t="s">
        <v>255</v>
      </c>
      <c r="B103" s="25" t="s">
        <v>256</v>
      </c>
      <c r="C103" s="25" t="s">
        <v>47</v>
      </c>
      <c r="D103" s="26">
        <v>16</v>
      </c>
      <c r="E103" s="26" t="s">
        <v>148</v>
      </c>
      <c r="F103" s="26" t="s">
        <v>165</v>
      </c>
      <c r="G103" s="26" t="s">
        <v>182</v>
      </c>
      <c r="H103" s="28"/>
      <c r="I103" s="28"/>
      <c r="J103" s="50">
        <v>0.02</v>
      </c>
      <c r="K103" s="36"/>
      <c r="L103" s="35"/>
    </row>
    <row r="104" s="3" customFormat="1" ht="36" spans="1:12">
      <c r="A104" s="25" t="s">
        <v>257</v>
      </c>
      <c r="B104" s="25" t="s">
        <v>220</v>
      </c>
      <c r="C104" s="25" t="s">
        <v>189</v>
      </c>
      <c r="D104" s="26">
        <v>823</v>
      </c>
      <c r="E104" s="26" t="s">
        <v>190</v>
      </c>
      <c r="F104" s="26" t="s">
        <v>191</v>
      </c>
      <c r="G104" s="26" t="s">
        <v>192</v>
      </c>
      <c r="H104" s="28"/>
      <c r="I104" s="28"/>
      <c r="J104" s="50">
        <v>0.01</v>
      </c>
      <c r="K104" s="36"/>
      <c r="L104" s="35"/>
    </row>
    <row r="105" s="3" customFormat="1" spans="1:12">
      <c r="A105" s="25" t="s">
        <v>258</v>
      </c>
      <c r="B105" s="25" t="s">
        <v>259</v>
      </c>
      <c r="C105" s="25"/>
      <c r="D105" s="26"/>
      <c r="E105" s="26"/>
      <c r="F105" s="26"/>
      <c r="G105" s="26"/>
      <c r="H105" s="28"/>
      <c r="I105" s="28"/>
      <c r="J105" s="28"/>
      <c r="K105" s="36"/>
      <c r="L105" s="35"/>
    </row>
    <row r="106" s="3" customFormat="1" spans="1:12">
      <c r="A106" s="25" t="s">
        <v>260</v>
      </c>
      <c r="B106" s="25" t="s">
        <v>261</v>
      </c>
      <c r="C106" s="25"/>
      <c r="D106" s="26"/>
      <c r="E106" s="26"/>
      <c r="F106" s="26"/>
      <c r="G106" s="26"/>
      <c r="H106" s="28"/>
      <c r="I106" s="28"/>
      <c r="J106" s="28"/>
      <c r="K106" s="36"/>
      <c r="L106" s="35"/>
    </row>
    <row r="107" s="3" customFormat="1" ht="60" spans="1:12">
      <c r="A107" s="25" t="s">
        <v>45</v>
      </c>
      <c r="B107" s="25" t="s">
        <v>262</v>
      </c>
      <c r="C107" s="25" t="s">
        <v>47</v>
      </c>
      <c r="D107" s="26">
        <v>1038</v>
      </c>
      <c r="E107" s="26" t="s">
        <v>159</v>
      </c>
      <c r="F107" s="26" t="s">
        <v>160</v>
      </c>
      <c r="G107" s="26" t="s">
        <v>161</v>
      </c>
      <c r="H107" s="28">
        <v>172.9</v>
      </c>
      <c r="I107" s="28"/>
      <c r="J107" s="28"/>
      <c r="K107" s="36"/>
      <c r="L107" s="35" t="s">
        <v>162</v>
      </c>
    </row>
    <row r="108" s="3" customFormat="1" spans="1:12">
      <c r="A108" s="25" t="s">
        <v>263</v>
      </c>
      <c r="B108" s="25" t="s">
        <v>264</v>
      </c>
      <c r="C108" s="25"/>
      <c r="D108" s="26"/>
      <c r="E108" s="26"/>
      <c r="F108" s="26"/>
      <c r="G108" s="26"/>
      <c r="H108" s="28"/>
      <c r="I108" s="28"/>
      <c r="J108" s="28"/>
      <c r="K108" s="36"/>
      <c r="L108" s="35"/>
    </row>
    <row r="109" s="3" customFormat="1" spans="1:12">
      <c r="A109" s="25" t="s">
        <v>45</v>
      </c>
      <c r="B109" s="25" t="s">
        <v>265</v>
      </c>
      <c r="C109" s="25"/>
      <c r="D109" s="26"/>
      <c r="E109" s="26"/>
      <c r="F109" s="26"/>
      <c r="G109" s="26"/>
      <c r="H109" s="28"/>
      <c r="I109" s="28"/>
      <c r="J109" s="28"/>
      <c r="K109" s="36"/>
      <c r="L109" s="35"/>
    </row>
    <row r="110" s="3" customFormat="1" ht="96" spans="1:12">
      <c r="A110" s="25" t="s">
        <v>200</v>
      </c>
      <c r="B110" s="25" t="s">
        <v>266</v>
      </c>
      <c r="C110" s="25" t="s">
        <v>47</v>
      </c>
      <c r="D110" s="26">
        <v>4468.1</v>
      </c>
      <c r="E110" s="26" t="s">
        <v>267</v>
      </c>
      <c r="F110" s="26" t="s">
        <v>268</v>
      </c>
      <c r="G110" s="47" t="s">
        <v>269</v>
      </c>
      <c r="H110" s="28">
        <v>136.5</v>
      </c>
      <c r="I110" s="28"/>
      <c r="J110" s="50">
        <v>0.02</v>
      </c>
      <c r="K110" s="36"/>
      <c r="L110" s="35" t="s">
        <v>162</v>
      </c>
    </row>
    <row r="111" s="3" customFormat="1" ht="60" spans="1:12">
      <c r="A111" s="25" t="s">
        <v>202</v>
      </c>
      <c r="B111" s="25" t="s">
        <v>270</v>
      </c>
      <c r="C111" s="25" t="s">
        <v>47</v>
      </c>
      <c r="D111" s="26">
        <v>334.6</v>
      </c>
      <c r="E111" s="26" t="s">
        <v>267</v>
      </c>
      <c r="F111" s="26" t="s">
        <v>271</v>
      </c>
      <c r="G111" s="26" t="s">
        <v>272</v>
      </c>
      <c r="H111" s="28"/>
      <c r="I111" s="28"/>
      <c r="J111" s="50">
        <v>0.02</v>
      </c>
      <c r="K111" s="36"/>
      <c r="L111" s="35"/>
    </row>
    <row r="112" s="3" customFormat="1" ht="96" spans="1:12">
      <c r="A112" s="25" t="s">
        <v>273</v>
      </c>
      <c r="B112" s="25" t="s">
        <v>274</v>
      </c>
      <c r="C112" s="25" t="s">
        <v>47</v>
      </c>
      <c r="D112" s="26">
        <v>4973.2</v>
      </c>
      <c r="E112" s="26" t="s">
        <v>267</v>
      </c>
      <c r="F112" s="26" t="s">
        <v>268</v>
      </c>
      <c r="G112" s="47" t="s">
        <v>269</v>
      </c>
      <c r="H112" s="28">
        <v>136.5</v>
      </c>
      <c r="I112" s="28"/>
      <c r="J112" s="50">
        <v>0.02</v>
      </c>
      <c r="K112" s="36">
        <f>I112*D112</f>
        <v>0</v>
      </c>
      <c r="L112" s="35" t="s">
        <v>162</v>
      </c>
    </row>
    <row r="113" s="3" customFormat="1" spans="1:12">
      <c r="A113" s="25" t="s">
        <v>275</v>
      </c>
      <c r="B113" s="25" t="s">
        <v>276</v>
      </c>
      <c r="C113" s="25" t="s">
        <v>28</v>
      </c>
      <c r="D113" s="26">
        <v>1900</v>
      </c>
      <c r="E113" s="26" t="s">
        <v>148</v>
      </c>
      <c r="F113" s="26" t="s">
        <v>50</v>
      </c>
      <c r="G113" s="26"/>
      <c r="H113" s="28"/>
      <c r="I113" s="28"/>
      <c r="J113" s="28"/>
      <c r="K113" s="36"/>
      <c r="L113" s="35"/>
    </row>
    <row r="114" s="3" customFormat="1" spans="1:12">
      <c r="A114" s="25" t="s">
        <v>277</v>
      </c>
      <c r="B114" s="25" t="s">
        <v>278</v>
      </c>
      <c r="C114" s="25" t="s">
        <v>47</v>
      </c>
      <c r="D114" s="26">
        <v>220.8</v>
      </c>
      <c r="E114" s="26" t="s">
        <v>148</v>
      </c>
      <c r="F114" s="26" t="s">
        <v>50</v>
      </c>
      <c r="G114" s="26"/>
      <c r="H114" s="28"/>
      <c r="I114" s="28"/>
      <c r="J114" s="28"/>
      <c r="K114" s="36"/>
      <c r="L114" s="35"/>
    </row>
    <row r="115" s="3" customFormat="1" spans="1:12">
      <c r="A115" s="25" t="s">
        <v>279</v>
      </c>
      <c r="B115" s="25" t="s">
        <v>280</v>
      </c>
      <c r="C115" s="25" t="s">
        <v>281</v>
      </c>
      <c r="D115" s="26">
        <v>520</v>
      </c>
      <c r="E115" s="26" t="s">
        <v>148</v>
      </c>
      <c r="F115" s="26" t="s">
        <v>50</v>
      </c>
      <c r="G115" s="26"/>
      <c r="H115" s="28"/>
      <c r="I115" s="28"/>
      <c r="J115" s="28"/>
      <c r="K115" s="36"/>
      <c r="L115" s="35"/>
    </row>
    <row r="116" s="3" customFormat="1" spans="1:12">
      <c r="A116" s="25" t="s">
        <v>64</v>
      </c>
      <c r="B116" s="25" t="s">
        <v>282</v>
      </c>
      <c r="C116" s="25"/>
      <c r="D116" s="26"/>
      <c r="E116" s="26"/>
      <c r="F116" s="26"/>
      <c r="G116" s="26"/>
      <c r="H116" s="28"/>
      <c r="I116" s="28"/>
      <c r="J116" s="28"/>
      <c r="K116" s="36"/>
      <c r="L116" s="35"/>
    </row>
    <row r="117" s="3" customFormat="1" ht="36" spans="1:12">
      <c r="A117" s="25" t="s">
        <v>283</v>
      </c>
      <c r="B117" s="25" t="s">
        <v>220</v>
      </c>
      <c r="C117" s="25" t="s">
        <v>189</v>
      </c>
      <c r="D117" s="26">
        <v>7153</v>
      </c>
      <c r="E117" s="26" t="s">
        <v>190</v>
      </c>
      <c r="F117" s="26" t="s">
        <v>191</v>
      </c>
      <c r="G117" s="26" t="s">
        <v>192</v>
      </c>
      <c r="H117" s="28"/>
      <c r="I117" s="28"/>
      <c r="J117" s="50">
        <v>0.01</v>
      </c>
      <c r="K117" s="36"/>
      <c r="L117" s="35"/>
    </row>
    <row r="118" s="3" customFormat="1" ht="36" spans="1:12">
      <c r="A118" s="25" t="s">
        <v>284</v>
      </c>
      <c r="B118" s="25" t="s">
        <v>246</v>
      </c>
      <c r="C118" s="25" t="s">
        <v>189</v>
      </c>
      <c r="D118" s="26">
        <v>21019</v>
      </c>
      <c r="E118" s="26" t="s">
        <v>190</v>
      </c>
      <c r="F118" s="26" t="s">
        <v>191</v>
      </c>
      <c r="G118" s="26" t="s">
        <v>192</v>
      </c>
      <c r="H118" s="28"/>
      <c r="I118" s="28"/>
      <c r="J118" s="50">
        <v>0.01</v>
      </c>
      <c r="K118" s="36"/>
      <c r="L118" s="35"/>
    </row>
    <row r="119" s="3" customFormat="1" spans="1:12">
      <c r="A119" s="20" t="s">
        <v>39</v>
      </c>
      <c r="B119" s="20" t="s">
        <v>285</v>
      </c>
      <c r="C119" s="21"/>
      <c r="D119" s="22"/>
      <c r="E119" s="23"/>
      <c r="F119" s="23"/>
      <c r="G119" s="23"/>
      <c r="H119" s="38"/>
      <c r="I119" s="38"/>
      <c r="J119" s="38"/>
      <c r="K119" s="29"/>
      <c r="L119" s="33"/>
    </row>
    <row r="120" spans="1:12">
      <c r="A120" s="48" t="s">
        <v>286</v>
      </c>
      <c r="B120" s="48" t="s">
        <v>287</v>
      </c>
      <c r="C120" s="48"/>
      <c r="D120" s="49"/>
      <c r="E120" s="49"/>
      <c r="F120" s="49"/>
      <c r="G120" s="49"/>
      <c r="H120" s="27"/>
      <c r="I120" s="27"/>
      <c r="J120" s="27"/>
      <c r="K120" s="48"/>
      <c r="L120" s="48"/>
    </row>
    <row r="121" spans="1:12">
      <c r="A121" s="48" t="s">
        <v>288</v>
      </c>
      <c r="B121" s="48" t="s">
        <v>289</v>
      </c>
      <c r="C121" s="48"/>
      <c r="D121" s="49"/>
      <c r="E121" s="49"/>
      <c r="F121" s="49"/>
      <c r="G121" s="49"/>
      <c r="H121" s="27"/>
      <c r="I121" s="27"/>
      <c r="J121" s="27"/>
      <c r="K121" s="48"/>
      <c r="L121" s="48"/>
    </row>
    <row r="122" ht="36" spans="1:12">
      <c r="A122" s="48" t="s">
        <v>45</v>
      </c>
      <c r="B122" s="48" t="s">
        <v>290</v>
      </c>
      <c r="C122" s="48" t="s">
        <v>57</v>
      </c>
      <c r="D122" s="49">
        <v>36664</v>
      </c>
      <c r="E122" s="36" t="s">
        <v>291</v>
      </c>
      <c r="F122" s="36" t="s">
        <v>292</v>
      </c>
      <c r="G122" s="36" t="s">
        <v>293</v>
      </c>
      <c r="H122" s="27"/>
      <c r="I122" s="28"/>
      <c r="J122" s="28"/>
      <c r="K122" s="36"/>
      <c r="L122" s="48"/>
    </row>
    <row r="123" ht="36" spans="1:12">
      <c r="A123" s="48" t="s">
        <v>64</v>
      </c>
      <c r="B123" s="48" t="s">
        <v>294</v>
      </c>
      <c r="C123" s="48" t="s">
        <v>57</v>
      </c>
      <c r="D123" s="49">
        <v>35436.8</v>
      </c>
      <c r="E123" s="36" t="s">
        <v>291</v>
      </c>
      <c r="F123" s="36" t="s">
        <v>292</v>
      </c>
      <c r="G123" s="36" t="s">
        <v>293</v>
      </c>
      <c r="H123" s="27"/>
      <c r="I123" s="28"/>
      <c r="J123" s="28"/>
      <c r="K123" s="36"/>
      <c r="L123" s="48"/>
    </row>
    <row r="124" spans="1:12">
      <c r="A124" s="48" t="s">
        <v>295</v>
      </c>
      <c r="B124" s="48" t="s">
        <v>296</v>
      </c>
      <c r="C124" s="48"/>
      <c r="D124" s="49"/>
      <c r="E124" s="36"/>
      <c r="F124" s="36"/>
      <c r="G124" s="36"/>
      <c r="H124" s="27"/>
      <c r="I124" s="27"/>
      <c r="J124" s="27"/>
      <c r="K124" s="48"/>
      <c r="L124" s="48"/>
    </row>
    <row r="125" ht="36" spans="1:12">
      <c r="A125" s="48" t="s">
        <v>45</v>
      </c>
      <c r="B125" s="48" t="s">
        <v>297</v>
      </c>
      <c r="C125" s="48" t="s">
        <v>57</v>
      </c>
      <c r="D125" s="49">
        <v>2008</v>
      </c>
      <c r="E125" s="36" t="s">
        <v>291</v>
      </c>
      <c r="F125" s="36" t="s">
        <v>292</v>
      </c>
      <c r="G125" s="36" t="s">
        <v>293</v>
      </c>
      <c r="H125" s="27"/>
      <c r="I125" s="28"/>
      <c r="J125" s="28"/>
      <c r="K125" s="36"/>
      <c r="L125" s="48"/>
    </row>
    <row r="126" ht="36" spans="1:12">
      <c r="A126" s="48" t="s">
        <v>64</v>
      </c>
      <c r="B126" s="48" t="s">
        <v>298</v>
      </c>
      <c r="C126" s="48" t="s">
        <v>57</v>
      </c>
      <c r="D126" s="49">
        <v>2008</v>
      </c>
      <c r="E126" s="36" t="s">
        <v>291</v>
      </c>
      <c r="F126" s="36" t="s">
        <v>292</v>
      </c>
      <c r="G126" s="36" t="s">
        <v>293</v>
      </c>
      <c r="H126" s="27"/>
      <c r="I126" s="28"/>
      <c r="J126" s="28"/>
      <c r="K126" s="36"/>
      <c r="L126" s="48"/>
    </row>
    <row r="127" spans="1:12">
      <c r="A127" s="48" t="s">
        <v>299</v>
      </c>
      <c r="B127" s="48" t="s">
        <v>300</v>
      </c>
      <c r="C127" s="48"/>
      <c r="D127" s="49"/>
      <c r="E127" s="36"/>
      <c r="F127" s="36"/>
      <c r="G127" s="36"/>
      <c r="H127" s="27"/>
      <c r="I127" s="27"/>
      <c r="J127" s="27"/>
      <c r="K127" s="48"/>
      <c r="L127" s="48"/>
    </row>
    <row r="128" spans="1:12">
      <c r="A128" s="48" t="s">
        <v>301</v>
      </c>
      <c r="B128" s="48" t="s">
        <v>302</v>
      </c>
      <c r="C128" s="48"/>
      <c r="D128" s="49"/>
      <c r="E128" s="36"/>
      <c r="F128" s="36"/>
      <c r="G128" s="36"/>
      <c r="H128" s="27"/>
      <c r="I128" s="27"/>
      <c r="J128" s="27"/>
      <c r="K128" s="48"/>
      <c r="L128" s="48"/>
    </row>
    <row r="129" ht="36" spans="1:12">
      <c r="A129" s="48" t="s">
        <v>45</v>
      </c>
      <c r="B129" s="48" t="s">
        <v>303</v>
      </c>
      <c r="C129" s="48" t="s">
        <v>57</v>
      </c>
      <c r="D129" s="49">
        <v>67554.2</v>
      </c>
      <c r="E129" s="36" t="s">
        <v>291</v>
      </c>
      <c r="F129" s="36" t="s">
        <v>292</v>
      </c>
      <c r="G129" s="36" t="s">
        <v>293</v>
      </c>
      <c r="H129" s="27"/>
      <c r="I129" s="28"/>
      <c r="J129" s="28"/>
      <c r="K129" s="36"/>
      <c r="L129" s="48"/>
    </row>
    <row r="130" spans="1:12">
      <c r="A130" s="25" t="s">
        <v>304</v>
      </c>
      <c r="B130" s="25" t="s">
        <v>305</v>
      </c>
      <c r="C130" s="25"/>
      <c r="D130" s="26"/>
      <c r="E130" s="49"/>
      <c r="F130" s="49"/>
      <c r="G130" s="49"/>
      <c r="H130" s="27"/>
      <c r="I130" s="27"/>
      <c r="J130" s="27"/>
      <c r="K130" s="48"/>
      <c r="L130" s="48"/>
    </row>
    <row r="131" spans="1:12">
      <c r="A131" s="25" t="s">
        <v>306</v>
      </c>
      <c r="B131" s="25" t="s">
        <v>305</v>
      </c>
      <c r="C131" s="25"/>
      <c r="D131" s="26"/>
      <c r="E131" s="49"/>
      <c r="F131" s="49"/>
      <c r="G131" s="49"/>
      <c r="H131" s="27"/>
      <c r="I131" s="27"/>
      <c r="J131" s="27"/>
      <c r="K131" s="48"/>
      <c r="L131" s="48"/>
    </row>
    <row r="132" ht="36" spans="1:12">
      <c r="A132" s="25" t="s">
        <v>45</v>
      </c>
      <c r="B132" s="25" t="s">
        <v>307</v>
      </c>
      <c r="C132" s="25" t="s">
        <v>47</v>
      </c>
      <c r="D132" s="26">
        <v>1612.52</v>
      </c>
      <c r="E132" s="36" t="s">
        <v>308</v>
      </c>
      <c r="F132" s="36" t="s">
        <v>208</v>
      </c>
      <c r="G132" s="36" t="s">
        <v>309</v>
      </c>
      <c r="H132" s="27"/>
      <c r="I132" s="28"/>
      <c r="J132" s="50">
        <v>0.02</v>
      </c>
      <c r="K132" s="36"/>
      <c r="L132" s="48"/>
    </row>
    <row r="133" spans="1:12">
      <c r="A133" s="25" t="s">
        <v>310</v>
      </c>
      <c r="B133" s="25" t="s">
        <v>282</v>
      </c>
      <c r="C133" s="25"/>
      <c r="D133" s="26"/>
      <c r="E133" s="36"/>
      <c r="F133" s="36"/>
      <c r="G133" s="36"/>
      <c r="H133" s="27"/>
      <c r="I133" s="27"/>
      <c r="J133" s="27"/>
      <c r="K133" s="48"/>
      <c r="L133" s="48"/>
    </row>
    <row r="134" ht="36" spans="1:12">
      <c r="A134" s="25" t="s">
        <v>45</v>
      </c>
      <c r="B134" s="25" t="s">
        <v>311</v>
      </c>
      <c r="C134" s="25" t="s">
        <v>189</v>
      </c>
      <c r="D134" s="26">
        <v>620</v>
      </c>
      <c r="E134" s="36" t="s">
        <v>190</v>
      </c>
      <c r="F134" s="36" t="s">
        <v>191</v>
      </c>
      <c r="G134" s="36" t="s">
        <v>192</v>
      </c>
      <c r="H134" s="27"/>
      <c r="I134" s="28"/>
      <c r="J134" s="50">
        <v>0.01</v>
      </c>
      <c r="K134" s="36"/>
      <c r="L134" s="48"/>
    </row>
    <row r="135" ht="36" spans="1:12">
      <c r="A135" s="25" t="s">
        <v>64</v>
      </c>
      <c r="B135" s="25" t="s">
        <v>312</v>
      </c>
      <c r="C135" s="25" t="s">
        <v>189</v>
      </c>
      <c r="D135" s="26">
        <v>725</v>
      </c>
      <c r="E135" s="36" t="s">
        <v>190</v>
      </c>
      <c r="F135" s="36" t="s">
        <v>191</v>
      </c>
      <c r="G135" s="36" t="s">
        <v>192</v>
      </c>
      <c r="H135" s="27"/>
      <c r="I135" s="28"/>
      <c r="J135" s="50">
        <v>0.01</v>
      </c>
      <c r="K135" s="36"/>
      <c r="L135" s="48"/>
    </row>
    <row r="136" ht="24" spans="1:12">
      <c r="A136" s="25" t="s">
        <v>313</v>
      </c>
      <c r="B136" s="25" t="s">
        <v>314</v>
      </c>
      <c r="C136" s="25"/>
      <c r="D136" s="26"/>
      <c r="E136" s="36"/>
      <c r="F136" s="36"/>
      <c r="G136" s="36"/>
      <c r="H136" s="27"/>
      <c r="I136" s="27"/>
      <c r="J136" s="27"/>
      <c r="K136" s="48"/>
      <c r="L136" s="48"/>
    </row>
    <row r="137" ht="48" spans="1:12">
      <c r="A137" s="25" t="s">
        <v>315</v>
      </c>
      <c r="B137" s="25" t="s">
        <v>316</v>
      </c>
      <c r="C137" s="25" t="s">
        <v>47</v>
      </c>
      <c r="D137" s="26">
        <v>468.5</v>
      </c>
      <c r="E137" s="36" t="s">
        <v>317</v>
      </c>
      <c r="F137" s="36" t="s">
        <v>318</v>
      </c>
      <c r="G137" s="36" t="s">
        <v>319</v>
      </c>
      <c r="H137" s="27"/>
      <c r="I137" s="28"/>
      <c r="J137" s="50">
        <v>0.02</v>
      </c>
      <c r="K137" s="36"/>
      <c r="L137" s="48"/>
    </row>
    <row r="138" ht="24" spans="1:12">
      <c r="A138" s="25" t="s">
        <v>320</v>
      </c>
      <c r="B138" s="25" t="s">
        <v>321</v>
      </c>
      <c r="C138" s="25" t="s">
        <v>47</v>
      </c>
      <c r="D138" s="26">
        <v>142.9456</v>
      </c>
      <c r="E138" s="36" t="s">
        <v>322</v>
      </c>
      <c r="F138" s="36" t="s">
        <v>165</v>
      </c>
      <c r="G138" s="36" t="s">
        <v>323</v>
      </c>
      <c r="H138" s="27"/>
      <c r="I138" s="28"/>
      <c r="J138" s="50">
        <v>0.02</v>
      </c>
      <c r="K138" s="36"/>
      <c r="L138" s="48"/>
    </row>
    <row r="139" ht="24" spans="1:12">
      <c r="A139" s="25" t="s">
        <v>324</v>
      </c>
      <c r="B139" s="25" t="s">
        <v>325</v>
      </c>
      <c r="C139" s="25" t="s">
        <v>47</v>
      </c>
      <c r="D139" s="26">
        <v>648.3</v>
      </c>
      <c r="E139" s="36" t="s">
        <v>207</v>
      </c>
      <c r="F139" s="36" t="s">
        <v>50</v>
      </c>
      <c r="G139" s="36" t="s">
        <v>223</v>
      </c>
      <c r="H139" s="27">
        <f>97.17*0.91</f>
        <v>88.4247</v>
      </c>
      <c r="I139" s="28"/>
      <c r="J139" s="28"/>
      <c r="K139" s="36">
        <f t="shared" ref="K139:K141" si="0">I139*D139</f>
        <v>0</v>
      </c>
      <c r="L139" s="48"/>
    </row>
    <row r="140" ht="36" spans="1:12">
      <c r="A140" s="25" t="s">
        <v>326</v>
      </c>
      <c r="B140" s="25" t="s">
        <v>327</v>
      </c>
      <c r="C140" s="25" t="s">
        <v>28</v>
      </c>
      <c r="D140" s="26">
        <v>843</v>
      </c>
      <c r="E140" s="36" t="s">
        <v>328</v>
      </c>
      <c r="F140" s="36" t="s">
        <v>50</v>
      </c>
      <c r="G140" s="36" t="s">
        <v>329</v>
      </c>
      <c r="H140" s="27">
        <f>10.5*0.91</f>
        <v>9.555</v>
      </c>
      <c r="I140" s="28"/>
      <c r="J140" s="28"/>
      <c r="K140" s="36">
        <f t="shared" si="0"/>
        <v>0</v>
      </c>
      <c r="L140" s="48"/>
    </row>
    <row r="141" ht="36" spans="1:12">
      <c r="A141" s="25" t="s">
        <v>330</v>
      </c>
      <c r="B141" s="25" t="s">
        <v>331</v>
      </c>
      <c r="C141" s="25" t="s">
        <v>28</v>
      </c>
      <c r="D141" s="26">
        <v>459</v>
      </c>
      <c r="E141" s="36" t="s">
        <v>328</v>
      </c>
      <c r="F141" s="36" t="s">
        <v>50</v>
      </c>
      <c r="G141" s="36" t="s">
        <v>329</v>
      </c>
      <c r="H141" s="27">
        <f>14*0.91</f>
        <v>12.74</v>
      </c>
      <c r="I141" s="28"/>
      <c r="J141" s="28"/>
      <c r="K141" s="36"/>
      <c r="L141" s="48"/>
    </row>
    <row r="142" ht="24" spans="1:12">
      <c r="A142" s="25" t="s">
        <v>332</v>
      </c>
      <c r="B142" s="25" t="s">
        <v>333</v>
      </c>
      <c r="C142" s="25" t="s">
        <v>57</v>
      </c>
      <c r="D142" s="26">
        <v>2580.7</v>
      </c>
      <c r="E142" s="36" t="s">
        <v>334</v>
      </c>
      <c r="F142" s="36" t="s">
        <v>50</v>
      </c>
      <c r="G142" s="36" t="s">
        <v>335</v>
      </c>
      <c r="H142" s="27"/>
      <c r="I142" s="28"/>
      <c r="J142" s="28"/>
      <c r="K142" s="36"/>
      <c r="L142" s="48"/>
    </row>
    <row r="143" spans="1:12">
      <c r="A143" s="25" t="s">
        <v>336</v>
      </c>
      <c r="B143" s="25" t="s">
        <v>337</v>
      </c>
      <c r="C143" s="25"/>
      <c r="D143" s="26"/>
      <c r="E143" s="36"/>
      <c r="F143" s="36"/>
      <c r="G143" s="36"/>
      <c r="H143" s="27"/>
      <c r="I143" s="27"/>
      <c r="J143" s="27"/>
      <c r="K143" s="48"/>
      <c r="L143" s="48"/>
    </row>
    <row r="144" spans="1:12">
      <c r="A144" s="25" t="s">
        <v>338</v>
      </c>
      <c r="B144" s="25" t="s">
        <v>339</v>
      </c>
      <c r="C144" s="25"/>
      <c r="D144" s="26"/>
      <c r="E144" s="36"/>
      <c r="F144" s="36"/>
      <c r="G144" s="36"/>
      <c r="H144" s="27"/>
      <c r="I144" s="27"/>
      <c r="J144" s="27"/>
      <c r="K144" s="48"/>
      <c r="L144" s="48"/>
    </row>
    <row r="145" ht="36" spans="1:12">
      <c r="A145" s="25" t="s">
        <v>45</v>
      </c>
      <c r="B145" s="25" t="s">
        <v>340</v>
      </c>
      <c r="C145" s="25" t="s">
        <v>28</v>
      </c>
      <c r="D145" s="26">
        <v>48</v>
      </c>
      <c r="E145" s="51" t="s">
        <v>328</v>
      </c>
      <c r="F145" s="51" t="s">
        <v>50</v>
      </c>
      <c r="G145" s="51" t="s">
        <v>329</v>
      </c>
      <c r="H145" s="27">
        <f>15.56*0.91</f>
        <v>14.1596</v>
      </c>
      <c r="I145" s="28"/>
      <c r="J145" s="28"/>
      <c r="K145" s="36">
        <f>I145*D145</f>
        <v>0</v>
      </c>
      <c r="L145" s="48"/>
    </row>
    <row r="146" ht="36" spans="1:12">
      <c r="A146" s="25" t="s">
        <v>64</v>
      </c>
      <c r="B146" s="25" t="s">
        <v>341</v>
      </c>
      <c r="C146" s="25" t="s">
        <v>28</v>
      </c>
      <c r="D146" s="26">
        <v>12</v>
      </c>
      <c r="E146" s="51" t="s">
        <v>328</v>
      </c>
      <c r="F146" s="51" t="s">
        <v>50</v>
      </c>
      <c r="G146" s="51" t="s">
        <v>329</v>
      </c>
      <c r="H146" s="27">
        <f>15.56*0.91</f>
        <v>14.1596</v>
      </c>
      <c r="I146" s="28"/>
      <c r="J146" s="28"/>
      <c r="K146" s="36"/>
      <c r="L146" s="48"/>
    </row>
    <row r="147" spans="1:12">
      <c r="A147" s="25" t="s">
        <v>342</v>
      </c>
      <c r="B147" s="25" t="s">
        <v>343</v>
      </c>
      <c r="C147" s="25"/>
      <c r="D147" s="26"/>
      <c r="E147" s="36"/>
      <c r="F147" s="36"/>
      <c r="G147" s="36"/>
      <c r="H147" s="27"/>
      <c r="I147" s="27"/>
      <c r="J147" s="27"/>
      <c r="K147" s="48"/>
      <c r="L147" s="48"/>
    </row>
    <row r="148" ht="24" spans="1:12">
      <c r="A148" s="25" t="s">
        <v>45</v>
      </c>
      <c r="B148" s="25" t="s">
        <v>344</v>
      </c>
      <c r="C148" s="25" t="s">
        <v>28</v>
      </c>
      <c r="D148" s="26">
        <v>3974.4</v>
      </c>
      <c r="E148" s="36" t="s">
        <v>322</v>
      </c>
      <c r="F148" s="36" t="s">
        <v>165</v>
      </c>
      <c r="G148" s="36" t="s">
        <v>323</v>
      </c>
      <c r="H148" s="27"/>
      <c r="I148" s="28"/>
      <c r="J148" s="50">
        <v>0.02</v>
      </c>
      <c r="K148" s="36"/>
      <c r="L148" s="48"/>
    </row>
    <row r="149" ht="24" spans="1:12">
      <c r="A149" s="25" t="s">
        <v>64</v>
      </c>
      <c r="B149" s="25" t="s">
        <v>221</v>
      </c>
      <c r="C149" s="25" t="s">
        <v>47</v>
      </c>
      <c r="D149" s="26">
        <v>596.1</v>
      </c>
      <c r="E149" s="36" t="s">
        <v>207</v>
      </c>
      <c r="F149" s="36" t="s">
        <v>222</v>
      </c>
      <c r="G149" s="36" t="s">
        <v>223</v>
      </c>
      <c r="H149" s="27"/>
      <c r="I149" s="28"/>
      <c r="J149" s="28"/>
      <c r="K149" s="36"/>
      <c r="L149" s="48"/>
    </row>
    <row r="150" ht="72" spans="1:12">
      <c r="A150" s="25" t="s">
        <v>52</v>
      </c>
      <c r="B150" s="25" t="s">
        <v>345</v>
      </c>
      <c r="C150" s="25" t="s">
        <v>28</v>
      </c>
      <c r="D150" s="26">
        <v>2826.5</v>
      </c>
      <c r="E150" s="36" t="s">
        <v>164</v>
      </c>
      <c r="F150" s="36" t="s">
        <v>165</v>
      </c>
      <c r="G150" s="36" t="s">
        <v>166</v>
      </c>
      <c r="H150" s="27"/>
      <c r="I150" s="28"/>
      <c r="J150" s="50">
        <v>0.02</v>
      </c>
      <c r="K150" s="36"/>
      <c r="L150" s="48"/>
    </row>
    <row r="151" ht="24" spans="1:12">
      <c r="A151" s="25" t="s">
        <v>346</v>
      </c>
      <c r="B151" s="25" t="s">
        <v>347</v>
      </c>
      <c r="C151" s="25" t="s">
        <v>57</v>
      </c>
      <c r="D151" s="26">
        <v>4522.3</v>
      </c>
      <c r="E151" s="36" t="s">
        <v>348</v>
      </c>
      <c r="F151" s="51" t="s">
        <v>50</v>
      </c>
      <c r="G151" s="51" t="s">
        <v>349</v>
      </c>
      <c r="H151" s="27">
        <f>4.4*0.91</f>
        <v>4.004</v>
      </c>
      <c r="I151" s="28"/>
      <c r="J151" s="28"/>
      <c r="K151" s="36">
        <f>I151*D151</f>
        <v>0</v>
      </c>
      <c r="L151" s="48"/>
    </row>
    <row r="152" ht="24" spans="1:12">
      <c r="A152" s="25" t="s">
        <v>350</v>
      </c>
      <c r="B152" s="25" t="s">
        <v>351</v>
      </c>
      <c r="C152" s="25" t="s">
        <v>28</v>
      </c>
      <c r="D152" s="26">
        <v>2829.5</v>
      </c>
      <c r="E152" s="51" t="s">
        <v>328</v>
      </c>
      <c r="F152" s="51" t="s">
        <v>50</v>
      </c>
      <c r="G152" s="51" t="s">
        <v>352</v>
      </c>
      <c r="H152" s="27">
        <f>43.04*0.91</f>
        <v>39.1664</v>
      </c>
      <c r="I152" s="28"/>
      <c r="J152" s="28"/>
      <c r="K152" s="36"/>
      <c r="L152" s="48"/>
    </row>
    <row r="153" ht="24" spans="1:12">
      <c r="A153" s="25" t="s">
        <v>350</v>
      </c>
      <c r="B153" s="25" t="s">
        <v>351</v>
      </c>
      <c r="C153" s="25" t="s">
        <v>28</v>
      </c>
      <c r="D153" s="26">
        <v>2829.5</v>
      </c>
      <c r="E153" s="51" t="s">
        <v>328</v>
      </c>
      <c r="F153" s="51" t="s">
        <v>50</v>
      </c>
      <c r="G153" s="51" t="s">
        <v>352</v>
      </c>
      <c r="H153" s="27"/>
      <c r="I153" s="28"/>
      <c r="J153" s="28"/>
      <c r="K153" s="36"/>
      <c r="L153" s="48"/>
    </row>
    <row r="154" spans="1:12">
      <c r="A154" s="25" t="s">
        <v>353</v>
      </c>
      <c r="B154" s="25" t="s">
        <v>354</v>
      </c>
      <c r="C154" s="25"/>
      <c r="D154" s="26"/>
      <c r="E154" s="36"/>
      <c r="F154" s="36"/>
      <c r="G154" s="36"/>
      <c r="H154" s="27"/>
      <c r="I154" s="27"/>
      <c r="J154" s="27"/>
      <c r="K154" s="48"/>
      <c r="L154" s="48"/>
    </row>
    <row r="155" ht="36" spans="1:12">
      <c r="A155" s="25" t="s">
        <v>355</v>
      </c>
      <c r="B155" s="25" t="s">
        <v>356</v>
      </c>
      <c r="C155" s="25" t="s">
        <v>47</v>
      </c>
      <c r="D155" s="26">
        <v>12.1</v>
      </c>
      <c r="E155" s="36" t="s">
        <v>357</v>
      </c>
      <c r="F155" s="36" t="s">
        <v>50</v>
      </c>
      <c r="G155" s="36" t="s">
        <v>358</v>
      </c>
      <c r="H155" s="27"/>
      <c r="I155" s="28"/>
      <c r="J155" s="28"/>
      <c r="K155" s="36"/>
      <c r="L155" s="48"/>
    </row>
    <row r="156" s="4" customFormat="1" spans="1:12">
      <c r="A156" s="52" t="s">
        <v>359</v>
      </c>
      <c r="B156" s="52" t="s">
        <v>360</v>
      </c>
      <c r="C156" s="52"/>
      <c r="D156" s="53"/>
      <c r="E156" s="53"/>
      <c r="F156" s="53"/>
      <c r="G156" s="53"/>
      <c r="H156" s="54"/>
      <c r="I156" s="54"/>
      <c r="J156" s="54"/>
      <c r="K156" s="56"/>
      <c r="L156" s="52"/>
    </row>
    <row r="157" spans="1:12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</row>
  </sheetData>
  <autoFilter ref="A5:FE157">
    <extLst/>
  </autoFilter>
  <mergeCells count="15">
    <mergeCell ref="A1:L1"/>
    <mergeCell ref="A2:L2"/>
    <mergeCell ref="A157:L15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51388888888889" right="0.751388888888889" top="1" bottom="1" header="0.5" footer="0.5"/>
  <pageSetup paperSize="9" scale="6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路基协作队伍招标清单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叶灵辉</cp:lastModifiedBy>
  <dcterms:created xsi:type="dcterms:W3CDTF">2023-03-21T15:56:00Z</dcterms:created>
  <dcterms:modified xsi:type="dcterms:W3CDTF">2025-08-22T06:44:17Z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62EBCBC37EBA4F23BAD60BBBAB6283D7_13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false</vt:bool>
  </property>
</Properties>
</file>